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Z:\FAK Export\Sailing Schedules\CONSOL ALLIANCE\Melbourne Consol Schedule\"/>
    </mc:Choice>
  </mc:AlternateContent>
  <xr:revisionPtr revIDLastSave="0" documentId="8_{DD70AC0F-F9BF-45B2-81D2-A1CEE10E00F0}" xr6:coauthVersionLast="45" xr6:coauthVersionMax="45" xr10:uidLastSave="{00000000-0000-0000-0000-000000000000}"/>
  <bookViews>
    <workbookView xWindow="28680" yWindow="330" windowWidth="25440" windowHeight="15990" xr2:uid="{00000000-000D-0000-FFFF-FFFF00000000}"/>
  </bookViews>
  <sheets>
    <sheet name="Consol Alliance Melbourne Expor" sheetId="6" r:id="rId1"/>
    <sheet name="Sheet1" sheetId="7" r:id="rId2"/>
  </sheets>
  <definedNames>
    <definedName name="_xlnm.Print_Area" localSheetId="0">'Consol Alliance Melbourne Expor'!$A$1:$L$180</definedName>
    <definedName name="_xlnm.Print_Titles" localSheetId="0">'Consol Alliance Melbourne Expor'!$1:$7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6" i="6" l="1"/>
  <c r="E87" i="6"/>
  <c r="E85" i="6"/>
  <c r="I61" i="6"/>
  <c r="E62" i="6"/>
  <c r="E61" i="6"/>
  <c r="E60" i="6"/>
  <c r="E59" i="6"/>
  <c r="E58" i="6"/>
  <c r="E57" i="6"/>
  <c r="E56" i="6"/>
  <c r="E67" i="6"/>
  <c r="E68" i="6"/>
  <c r="G34" i="6"/>
  <c r="F36" i="6"/>
  <c r="F35" i="6"/>
  <c r="F34" i="6"/>
  <c r="H13" i="6"/>
  <c r="J58" i="6"/>
  <c r="B34" i="6"/>
  <c r="B29" i="6"/>
  <c r="E53" i="6" l="1"/>
  <c r="I54" i="6" l="1"/>
  <c r="I53" i="6"/>
  <c r="J54" i="6"/>
  <c r="B33" i="6" l="1"/>
  <c r="B32" i="6"/>
  <c r="B31" i="6"/>
  <c r="B27" i="6"/>
  <c r="G27" i="6"/>
  <c r="H27" i="6" s="1"/>
  <c r="F33" i="6"/>
  <c r="F32" i="6"/>
  <c r="F31" i="6"/>
  <c r="F30" i="6"/>
  <c r="F29" i="6"/>
  <c r="F28" i="6"/>
  <c r="F27" i="6"/>
  <c r="D29" i="6"/>
  <c r="E22" i="6"/>
  <c r="G33" i="6" l="1"/>
  <c r="H33" i="6" s="1"/>
  <c r="H34" i="6"/>
  <c r="E42" i="6" l="1"/>
  <c r="E43" i="6"/>
  <c r="E44" i="6"/>
  <c r="E45" i="6"/>
  <c r="E46" i="6"/>
  <c r="E41" i="6"/>
  <c r="H54" i="6" l="1"/>
  <c r="H53" i="6"/>
  <c r="E54" i="6"/>
  <c r="E55" i="6"/>
  <c r="H15" i="6"/>
  <c r="I15" i="6"/>
  <c r="E16" i="6"/>
  <c r="I16" i="6"/>
  <c r="E17" i="6"/>
  <c r="H17" i="6"/>
  <c r="I17" i="6"/>
  <c r="E18" i="6"/>
  <c r="E32" i="6" s="1"/>
  <c r="H18" i="6"/>
  <c r="I18" i="6"/>
  <c r="E20" i="6"/>
  <c r="E34" i="6" s="1"/>
  <c r="H20" i="6"/>
  <c r="I20" i="6"/>
  <c r="E19" i="6"/>
  <c r="E33" i="6" s="1"/>
  <c r="H19" i="6"/>
  <c r="I19" i="6"/>
  <c r="E21" i="6"/>
  <c r="H21" i="6"/>
  <c r="I21" i="6"/>
  <c r="H22" i="6"/>
  <c r="I22" i="6"/>
  <c r="E95" i="6" l="1"/>
  <c r="E78" i="6"/>
  <c r="E79" i="6"/>
  <c r="E77" i="6"/>
  <c r="E76" i="6"/>
  <c r="E75" i="6"/>
  <c r="E69" i="6"/>
  <c r="E70" i="6"/>
  <c r="H46" i="6"/>
  <c r="G32" i="6" l="1"/>
  <c r="H32" i="6" s="1"/>
  <c r="G31" i="6"/>
  <c r="H31" i="6" s="1"/>
  <c r="G29" i="6"/>
  <c r="H29" i="6" s="1"/>
  <c r="G30" i="6"/>
  <c r="H30" i="6" s="1"/>
  <c r="B30" i="6"/>
  <c r="B28" i="6"/>
  <c r="E14" i="6"/>
  <c r="E13" i="6"/>
  <c r="H14" i="6"/>
  <c r="I14" i="6"/>
  <c r="I13" i="6"/>
  <c r="E101" i="6" l="1"/>
  <c r="E100" i="6"/>
  <c r="E94" i="6"/>
  <c r="E93" i="6"/>
  <c r="E36" i="6" l="1"/>
  <c r="E35" i="6"/>
  <c r="E28" i="6"/>
  <c r="E27" i="6"/>
  <c r="E29" i="6" l="1"/>
  <c r="E30" i="6" l="1"/>
  <c r="E31" i="6"/>
  <c r="D33" i="6" l="1"/>
  <c r="D36" i="6"/>
  <c r="D35" i="6"/>
  <c r="D34" i="6"/>
  <c r="D32" i="6"/>
  <c r="D31" i="6"/>
  <c r="D30" i="6"/>
  <c r="D28" i="6"/>
  <c r="D27" i="6"/>
  <c r="B36" i="6"/>
  <c r="B35" i="6"/>
  <c r="G28" i="6"/>
  <c r="H28" i="6" s="1"/>
  <c r="G151" i="6" l="1"/>
  <c r="G111" i="6" l="1"/>
  <c r="G123" i="6" l="1"/>
  <c r="G35" i="6" l="1"/>
  <c r="H35" i="6" s="1"/>
  <c r="D166" i="6"/>
  <c r="B114" i="6"/>
  <c r="D114" i="6"/>
  <c r="B115" i="6"/>
  <c r="D115" i="6"/>
  <c r="B116" i="6"/>
  <c r="D116" i="6"/>
  <c r="B117" i="6"/>
  <c r="D117" i="6"/>
  <c r="B118" i="6"/>
  <c r="D118" i="6"/>
  <c r="B110" i="6"/>
  <c r="D110" i="6"/>
  <c r="E110" i="6"/>
  <c r="F110" i="6"/>
  <c r="G110" i="6"/>
  <c r="J110" i="6" s="1"/>
  <c r="B111" i="6"/>
  <c r="D111" i="6"/>
  <c r="B112" i="6"/>
  <c r="D112" i="6"/>
  <c r="B113" i="6"/>
  <c r="D113" i="6"/>
  <c r="B123" i="6"/>
  <c r="D123" i="6"/>
  <c r="E123" i="6"/>
  <c r="F123" i="6"/>
  <c r="H123" i="6"/>
  <c r="B124" i="6"/>
  <c r="D124" i="6"/>
  <c r="B125" i="6"/>
  <c r="D125" i="6"/>
  <c r="B126" i="6"/>
  <c r="D126" i="6"/>
  <c r="B127" i="6"/>
  <c r="D127" i="6"/>
  <c r="B128" i="6"/>
  <c r="D128" i="6"/>
  <c r="B129" i="6"/>
  <c r="D129" i="6"/>
  <c r="B130" i="6"/>
  <c r="D130" i="6"/>
  <c r="B131" i="6"/>
  <c r="D131" i="6"/>
  <c r="I111" i="6"/>
  <c r="F124" i="6"/>
  <c r="E124" i="6"/>
  <c r="G36" i="6" l="1"/>
  <c r="H36" i="6" s="1"/>
  <c r="G124" i="6"/>
  <c r="F111" i="6"/>
  <c r="E111" i="6"/>
  <c r="G166" i="6"/>
  <c r="H166" i="6" s="1"/>
  <c r="I110" i="6"/>
  <c r="J111" i="6"/>
  <c r="H111" i="6"/>
  <c r="H110" i="6"/>
  <c r="D163" i="6"/>
  <c r="D164" i="6"/>
  <c r="E164" i="6"/>
  <c r="F164" i="6"/>
  <c r="G164" i="6"/>
  <c r="H164" i="6" s="1"/>
  <c r="D165" i="6"/>
  <c r="G165" i="6"/>
  <c r="I165" i="6" s="1"/>
  <c r="F165" i="6"/>
  <c r="E165" i="6"/>
  <c r="G163" i="6"/>
  <c r="H163" i="6" s="1"/>
  <c r="F163" i="6"/>
  <c r="E163" i="6"/>
  <c r="G125" i="6" l="1"/>
  <c r="G112" i="6"/>
  <c r="F112" i="6"/>
  <c r="F125" i="6"/>
  <c r="E125" i="6"/>
  <c r="E112" i="6"/>
  <c r="H165" i="6"/>
  <c r="I166" i="6"/>
  <c r="F166" i="6"/>
  <c r="I164" i="6"/>
  <c r="I163" i="6"/>
  <c r="E113" i="6" l="1"/>
  <c r="E126" i="6"/>
  <c r="F126" i="6"/>
  <c r="F113" i="6"/>
  <c r="H112" i="6"/>
  <c r="J112" i="6"/>
  <c r="I112" i="6"/>
  <c r="G113" i="6"/>
  <c r="G126" i="6"/>
  <c r="E166" i="6"/>
  <c r="F115" i="6" l="1"/>
  <c r="F128" i="6"/>
  <c r="G115" i="6"/>
  <c r="G128" i="6"/>
  <c r="F114" i="6"/>
  <c r="F127" i="6"/>
  <c r="G114" i="6"/>
  <c r="G127" i="6"/>
  <c r="E114" i="6"/>
  <c r="E127" i="6"/>
  <c r="I113" i="6"/>
  <c r="J113" i="6"/>
  <c r="H113" i="6"/>
  <c r="B166" i="6"/>
  <c r="F162" i="6"/>
  <c r="G162" i="6"/>
  <c r="H162" i="6" s="1"/>
  <c r="G116" i="6" l="1"/>
  <c r="G129" i="6"/>
  <c r="H128" i="6"/>
  <c r="I128" i="6"/>
  <c r="F116" i="6"/>
  <c r="F129" i="6"/>
  <c r="H115" i="6"/>
  <c r="I115" i="6"/>
  <c r="J115" i="6"/>
  <c r="H127" i="6"/>
  <c r="I127" i="6"/>
  <c r="H114" i="6"/>
  <c r="J114" i="6"/>
  <c r="I114" i="6"/>
  <c r="E128" i="6"/>
  <c r="E115" i="6"/>
  <c r="I162" i="6"/>
  <c r="B143" i="6"/>
  <c r="D143" i="6"/>
  <c r="B144" i="6"/>
  <c r="D144" i="6"/>
  <c r="F117" i="6" l="1"/>
  <c r="F143" i="6" s="1"/>
  <c r="F130" i="6"/>
  <c r="H129" i="6"/>
  <c r="I129" i="6"/>
  <c r="E117" i="6"/>
  <c r="E143" i="6" s="1"/>
  <c r="E130" i="6"/>
  <c r="H116" i="6"/>
  <c r="I116" i="6"/>
  <c r="J116" i="6"/>
  <c r="G130" i="6"/>
  <c r="G117" i="6"/>
  <c r="E116" i="6"/>
  <c r="E129" i="6"/>
  <c r="G118" i="6" l="1"/>
  <c r="G131" i="6"/>
  <c r="I130" i="6"/>
  <c r="H130" i="6"/>
  <c r="F118" i="6"/>
  <c r="F144" i="6" s="1"/>
  <c r="F131" i="6"/>
  <c r="H117" i="6"/>
  <c r="I117" i="6"/>
  <c r="J117" i="6"/>
  <c r="E131" i="6"/>
  <c r="E118" i="6"/>
  <c r="E144" i="6" s="1"/>
  <c r="G143" i="6"/>
  <c r="I131" i="6" l="1"/>
  <c r="H131" i="6"/>
  <c r="H118" i="6"/>
  <c r="I118" i="6"/>
  <c r="J118" i="6"/>
  <c r="G144" i="6"/>
  <c r="I143" i="6"/>
  <c r="J143" i="6"/>
  <c r="H143" i="6"/>
  <c r="I144" i="6" l="1"/>
  <c r="H144" i="6"/>
  <c r="J144" i="6"/>
  <c r="E162" i="6"/>
  <c r="D162" i="6"/>
  <c r="B165" i="6"/>
  <c r="B164" i="6"/>
  <c r="B163" i="6"/>
  <c r="B162" i="6"/>
  <c r="G149" i="6"/>
  <c r="I149" i="6" s="1"/>
  <c r="F149" i="6"/>
  <c r="E149" i="6"/>
  <c r="D157" i="6"/>
  <c r="D156" i="6"/>
  <c r="D155" i="6"/>
  <c r="D154" i="6"/>
  <c r="D153" i="6"/>
  <c r="D152" i="6"/>
  <c r="D151" i="6"/>
  <c r="D150" i="6"/>
  <c r="D149" i="6"/>
  <c r="B157" i="6"/>
  <c r="B156" i="6"/>
  <c r="B155" i="6"/>
  <c r="B154" i="6"/>
  <c r="B153" i="6"/>
  <c r="B152" i="6"/>
  <c r="B151" i="6"/>
  <c r="B150" i="6"/>
  <c r="B149" i="6"/>
  <c r="E150" i="6"/>
  <c r="D142" i="6"/>
  <c r="B142" i="6"/>
  <c r="D141" i="6"/>
  <c r="B141" i="6"/>
  <c r="D140" i="6"/>
  <c r="B140" i="6"/>
  <c r="F136" i="6"/>
  <c r="E136" i="6"/>
  <c r="D136" i="6"/>
  <c r="D137" i="6"/>
  <c r="D138" i="6"/>
  <c r="D139" i="6"/>
  <c r="B139" i="6"/>
  <c r="B137" i="6"/>
  <c r="B138" i="6"/>
  <c r="B136" i="6"/>
  <c r="I123" i="6" l="1"/>
  <c r="H149" i="6"/>
  <c r="G136" i="6"/>
  <c r="I136" i="6" s="1"/>
  <c r="E137" i="6"/>
  <c r="F138" i="6"/>
  <c r="I151" i="6"/>
  <c r="H125" i="6"/>
  <c r="G150" i="6"/>
  <c r="H124" i="6"/>
  <c r="F151" i="6"/>
  <c r="F137" i="6"/>
  <c r="F150" i="6"/>
  <c r="E151" i="6"/>
  <c r="E138" i="6"/>
  <c r="H136" i="6" l="1"/>
  <c r="J136" i="6"/>
  <c r="G138" i="6"/>
  <c r="I124" i="6"/>
  <c r="H150" i="6"/>
  <c r="I150" i="6"/>
  <c r="I125" i="6"/>
  <c r="G137" i="6"/>
  <c r="H151" i="6"/>
  <c r="G152" i="6"/>
  <c r="H126" i="6"/>
  <c r="F139" i="6"/>
  <c r="F152" i="6"/>
  <c r="E139" i="6"/>
  <c r="E152" i="6"/>
  <c r="H137" i="6" l="1"/>
  <c r="J137" i="6"/>
  <c r="I137" i="6"/>
  <c r="G139" i="6"/>
  <c r="I126" i="6"/>
  <c r="G153" i="6"/>
  <c r="I152" i="6"/>
  <c r="H152" i="6"/>
  <c r="J138" i="6"/>
  <c r="I138" i="6"/>
  <c r="H138" i="6"/>
  <c r="F140" i="6"/>
  <c r="F153" i="6"/>
  <c r="E153" i="6"/>
  <c r="E140" i="6"/>
  <c r="G154" i="6" l="1"/>
  <c r="I139" i="6"/>
  <c r="J139" i="6"/>
  <c r="H139" i="6"/>
  <c r="G140" i="6"/>
  <c r="H153" i="6"/>
  <c r="I153" i="6"/>
  <c r="F141" i="6"/>
  <c r="F154" i="6"/>
  <c r="E154" i="6"/>
  <c r="E141" i="6"/>
  <c r="H140" i="6" l="1"/>
  <c r="J140" i="6"/>
  <c r="I140" i="6"/>
  <c r="G141" i="6"/>
  <c r="I154" i="6"/>
  <c r="H154" i="6"/>
  <c r="G155" i="6"/>
  <c r="F142" i="6"/>
  <c r="F155" i="6"/>
  <c r="E155" i="6"/>
  <c r="E142" i="6"/>
  <c r="H141" i="6" l="1"/>
  <c r="I141" i="6"/>
  <c r="J141" i="6"/>
  <c r="G156" i="6"/>
  <c r="G142" i="6"/>
  <c r="I155" i="6"/>
  <c r="H155" i="6"/>
  <c r="F156" i="6"/>
  <c r="E156" i="6"/>
  <c r="G157" i="6" l="1"/>
  <c r="J142" i="6"/>
  <c r="I142" i="6"/>
  <c r="H142" i="6"/>
  <c r="I156" i="6"/>
  <c r="H156" i="6"/>
  <c r="F157" i="6"/>
  <c r="E157" i="6"/>
  <c r="I157" i="6" l="1"/>
  <c r="H157" i="6"/>
</calcChain>
</file>

<file path=xl/sharedStrings.xml><?xml version="1.0" encoding="utf-8"?>
<sst xmlns="http://schemas.openxmlformats.org/spreadsheetml/2006/main" count="216" uniqueCount="129">
  <si>
    <t xml:space="preserve">VESSEL </t>
  </si>
  <si>
    <t>VOY</t>
  </si>
  <si>
    <t>ETD</t>
  </si>
  <si>
    <t>VESSEL</t>
  </si>
  <si>
    <t>CUT OFF</t>
  </si>
  <si>
    <t>AUCKLAND</t>
  </si>
  <si>
    <t>BANGKOK</t>
  </si>
  <si>
    <t>LYTTELTON</t>
  </si>
  <si>
    <t>DUBAI</t>
  </si>
  <si>
    <t>EUROPE</t>
  </si>
  <si>
    <t>AMS LODGEMENT FEE US$25.00 PER BILL OF LADING APPLICABLE</t>
  </si>
  <si>
    <t>HONG KONG</t>
  </si>
  <si>
    <t>DIRECT</t>
  </si>
  <si>
    <t>USA</t>
  </si>
  <si>
    <t>HAZ/DOC C/OFF</t>
  </si>
  <si>
    <t>CFS C/OFF</t>
  </si>
  <si>
    <t>HAZ-C/OFF</t>
  </si>
  <si>
    <t>C/OFF</t>
  </si>
  <si>
    <t xml:space="preserve">SINGAPORE </t>
  </si>
  <si>
    <t>TILBURY</t>
  </si>
  <si>
    <t>BUSAN</t>
  </si>
  <si>
    <t>VALPARAISO</t>
  </si>
  <si>
    <t>ROTTERDAM</t>
  </si>
  <si>
    <t>WELLINGTON</t>
  </si>
  <si>
    <t>KAOHSIUNG</t>
  </si>
  <si>
    <t>HAIPHONG</t>
  </si>
  <si>
    <t>PIRAEUS</t>
  </si>
  <si>
    <t>BUENOS AIRES</t>
  </si>
  <si>
    <t>PORT KELANG</t>
  </si>
  <si>
    <t>HO CHI MINH</t>
  </si>
  <si>
    <t>LE HAVRE</t>
  </si>
  <si>
    <t>KEELUNG</t>
  </si>
  <si>
    <t>SOUTH AMERICA</t>
  </si>
  <si>
    <t>LONG BEACH</t>
  </si>
  <si>
    <t>JAKARTA</t>
  </si>
  <si>
    <t>MIDDLE EAST - UNITED KINGDOM</t>
  </si>
  <si>
    <t>SINGAPORE  -  MALAYSIA - INDONESIA</t>
  </si>
  <si>
    <t>CHINA</t>
  </si>
  <si>
    <t>KOREA</t>
  </si>
  <si>
    <t>SHANGHAI</t>
  </si>
  <si>
    <t>TAIWAN</t>
  </si>
  <si>
    <t>BOOKINGS AND ENQUIRIES</t>
  </si>
  <si>
    <t>EXPORT RECEIVAL DEPOT</t>
  </si>
  <si>
    <t>54 Concorde Drive</t>
  </si>
  <si>
    <t>Keilor Park VIC 3042</t>
  </si>
  <si>
    <t>Tottenham VIC 3012</t>
  </si>
  <si>
    <t>Fax: (03) 9331 5785</t>
  </si>
  <si>
    <t>RECEIVAL HOURS</t>
  </si>
  <si>
    <t xml:space="preserve">Monday to Friday  7:00AM - 3:00PM </t>
  </si>
  <si>
    <t>PAPUA NEW GUINEA</t>
  </si>
  <si>
    <t>FIJI</t>
  </si>
  <si>
    <t>PORT MORESBY</t>
  </si>
  <si>
    <t>LAE</t>
  </si>
  <si>
    <t>LAUTOKA</t>
  </si>
  <si>
    <t>SUVA</t>
  </si>
  <si>
    <t>Consol Alliance</t>
  </si>
  <si>
    <t>Tel: (03) 9331 5749</t>
  </si>
  <si>
    <t>THAILAND - VIETNAM</t>
  </si>
  <si>
    <t>ANL EMORA</t>
  </si>
  <si>
    <t>12 Quarry Road</t>
  </si>
  <si>
    <t>CITO TRANSPORT</t>
  </si>
  <si>
    <t>Email: exports@consolalliance.com.au</t>
  </si>
  <si>
    <t>HANSA FREYBURG</t>
  </si>
  <si>
    <t>OOCL PANAMA</t>
  </si>
  <si>
    <t xml:space="preserve"> </t>
  </si>
  <si>
    <t xml:space="preserve">NEW ZEALAND - AUCKLAND </t>
  </si>
  <si>
    <t xml:space="preserve">NEW ZEALAND - LYTTELTON </t>
  </si>
  <si>
    <t xml:space="preserve">HONG KONG   </t>
  </si>
  <si>
    <t>ADELAIDE CUT-OFF DATES ARE FIVE DAYS PRIOR TO MELBOURNE CUT-OFF</t>
  </si>
  <si>
    <t>OOCL ITALY</t>
  </si>
  <si>
    <t>AL RAWDAH</t>
  </si>
  <si>
    <t>OOCL KUALA LUMPUR</t>
  </si>
  <si>
    <t>KOKOPO CHIEF</t>
  </si>
  <si>
    <t>SOUTHERN MOANA</t>
  </si>
  <si>
    <t>OOCL NORFOLK</t>
  </si>
  <si>
    <t>ANL GIPPSLAND</t>
  </si>
  <si>
    <t>105N</t>
  </si>
  <si>
    <t>COSCO INDONESIA</t>
  </si>
  <si>
    <t>SYNERGY KEELUNG</t>
  </si>
  <si>
    <t>050N</t>
  </si>
  <si>
    <t>COSCO HONG KONG</t>
  </si>
  <si>
    <t>E.R. DENMARK</t>
  </si>
  <si>
    <t>E.R. SWEDEN</t>
  </si>
  <si>
    <t xml:space="preserve">HANSA OFFENBURG </t>
  </si>
  <si>
    <t>107N</t>
  </si>
  <si>
    <t>114N</t>
  </si>
  <si>
    <t>OOCL MIAMI</t>
  </si>
  <si>
    <t>233N</t>
  </si>
  <si>
    <t>2007N</t>
  </si>
  <si>
    <t>OOCL SHANGHAI</t>
  </si>
  <si>
    <t>108N</t>
  </si>
  <si>
    <t>142N</t>
  </si>
  <si>
    <t>283N</t>
  </si>
  <si>
    <t>OOCL CANADA</t>
  </si>
  <si>
    <t>115N</t>
  </si>
  <si>
    <t>080N</t>
  </si>
  <si>
    <t>057N</t>
  </si>
  <si>
    <t>OOCL BEIJING</t>
  </si>
  <si>
    <t>099N</t>
  </si>
  <si>
    <t>086N</t>
  </si>
  <si>
    <t>157N</t>
  </si>
  <si>
    <t>2000N</t>
  </si>
  <si>
    <t>ANL WARRNAMBOOL</t>
  </si>
  <si>
    <t>103N</t>
  </si>
  <si>
    <t>030N</t>
  </si>
  <si>
    <t>VENETIA</t>
  </si>
  <si>
    <t>NORTHERN JAGUAR</t>
  </si>
  <si>
    <t>COSCO FELIXSTOWE</t>
  </si>
  <si>
    <t>109N</t>
  </si>
  <si>
    <t>164N</t>
  </si>
  <si>
    <t>143N</t>
  </si>
  <si>
    <t>HOLSATIA</t>
  </si>
  <si>
    <t>234N</t>
  </si>
  <si>
    <t>2010N</t>
  </si>
  <si>
    <t>106N</t>
  </si>
  <si>
    <t>071N</t>
  </si>
  <si>
    <t>SEAMAX STRATFORD</t>
  </si>
  <si>
    <t>CMA CGM BELLINI</t>
  </si>
  <si>
    <t>2005N</t>
  </si>
  <si>
    <t>NO SPACE</t>
  </si>
  <si>
    <t>2012N</t>
  </si>
  <si>
    <t>JPO LIBRA</t>
  </si>
  <si>
    <t>101N</t>
  </si>
  <si>
    <t>031N</t>
  </si>
  <si>
    <t>CMA CGM CHOPIN</t>
  </si>
  <si>
    <t>XIN DA LIAN</t>
  </si>
  <si>
    <t>058N</t>
  </si>
  <si>
    <t>135N</t>
  </si>
  <si>
    <t>082N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</si>
</sst>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C09]dd\-mmmm\-yyyy;@"/>
    <numFmt numFmtId="165" formatCode="[$-C09]dd\-mmm\-yy;@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12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9"/>
      <name val="Arial"/>
      <family val="2"/>
    </font>
    <font>
      <sz val="8"/>
      <color indexed="8"/>
      <name val="Arial Rounded MT Bold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sz val="9"/>
      <color rgb="FF3D3935"/>
      <name val="Arial"/>
      <family val="2"/>
    </font>
    <font>
      <b/>
      <sz val="8"/>
      <color rgb="FFFFFFFF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10"/>
      <color theme="1"/>
      <name val="Arial Rounded MT Bold"/>
      <family val="2"/>
    </font>
    <font>
      <sz val="9"/>
      <name val="Calibri"/>
      <family val="2"/>
    </font>
    <font>
      <sz val="8"/>
      <color rgb="FFFF0000"/>
      <name val="Verdana"/>
      <family val="2"/>
    </font>
    <font>
      <sz val="8"/>
      <color rgb="FF000000"/>
      <name val="Tahoma"/>
      <family val="2"/>
    </font>
    <font>
      <sz val="8"/>
      <color rgb="FF000000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10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indexed="10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18">
    <xf numFmtId="164" fontId="0" fillId="0" borderId="0"/>
    <xf numFmtId="164" fontId="16" fillId="2" borderId="0" applyNumberFormat="0" applyBorder="0" applyAlignment="0" applyProtection="0"/>
    <xf numFmtId="164" fontId="16" fillId="2" borderId="0" applyNumberFormat="0" applyBorder="0" applyAlignment="0" applyProtection="0"/>
    <xf numFmtId="164" fontId="16" fillId="2" borderId="0" applyNumberFormat="0" applyBorder="0" applyAlignment="0" applyProtection="0"/>
    <xf numFmtId="164" fontId="16" fillId="3" borderId="0" applyNumberFormat="0" applyBorder="0" applyAlignment="0" applyProtection="0"/>
    <xf numFmtId="164" fontId="16" fillId="3" borderId="0" applyNumberFormat="0" applyBorder="0" applyAlignment="0" applyProtection="0"/>
    <xf numFmtId="164" fontId="16" fillId="3" borderId="0" applyNumberFormat="0" applyBorder="0" applyAlignment="0" applyProtection="0"/>
    <xf numFmtId="164" fontId="16" fillId="4" borderId="0" applyNumberFormat="0" applyBorder="0" applyAlignment="0" applyProtection="0"/>
    <xf numFmtId="164" fontId="16" fillId="4" borderId="0" applyNumberFormat="0" applyBorder="0" applyAlignment="0" applyProtection="0"/>
    <xf numFmtId="164" fontId="16" fillId="4" borderId="0" applyNumberFormat="0" applyBorder="0" applyAlignment="0" applyProtection="0"/>
    <xf numFmtId="164" fontId="16" fillId="5" borderId="0" applyNumberFormat="0" applyBorder="0" applyAlignment="0" applyProtection="0"/>
    <xf numFmtId="164" fontId="16" fillId="5" borderId="0" applyNumberFormat="0" applyBorder="0" applyAlignment="0" applyProtection="0"/>
    <xf numFmtId="164" fontId="16" fillId="5" borderId="0" applyNumberFormat="0" applyBorder="0" applyAlignment="0" applyProtection="0"/>
    <xf numFmtId="164" fontId="16" fillId="6" borderId="0" applyNumberFormat="0" applyBorder="0" applyAlignment="0" applyProtection="0"/>
    <xf numFmtId="164" fontId="16" fillId="6" borderId="0" applyNumberFormat="0" applyBorder="0" applyAlignment="0" applyProtection="0"/>
    <xf numFmtId="164" fontId="16" fillId="6" borderId="0" applyNumberFormat="0" applyBorder="0" applyAlignment="0" applyProtection="0"/>
    <xf numFmtId="164" fontId="16" fillId="7" borderId="0" applyNumberFormat="0" applyBorder="0" applyAlignment="0" applyProtection="0"/>
    <xf numFmtId="164" fontId="16" fillId="7" borderId="0" applyNumberFormat="0" applyBorder="0" applyAlignment="0" applyProtection="0"/>
    <xf numFmtId="164" fontId="16" fillId="7" borderId="0" applyNumberFormat="0" applyBorder="0" applyAlignment="0" applyProtection="0"/>
    <xf numFmtId="164" fontId="16" fillId="8" borderId="0" applyNumberFormat="0" applyBorder="0" applyAlignment="0" applyProtection="0"/>
    <xf numFmtId="164" fontId="16" fillId="8" borderId="0" applyNumberFormat="0" applyBorder="0" applyAlignment="0" applyProtection="0"/>
    <xf numFmtId="164" fontId="16" fillId="8" borderId="0" applyNumberFormat="0" applyBorder="0" applyAlignment="0" applyProtection="0"/>
    <xf numFmtId="164" fontId="16" fillId="9" borderId="0" applyNumberFormat="0" applyBorder="0" applyAlignment="0" applyProtection="0"/>
    <xf numFmtId="164" fontId="16" fillId="9" borderId="0" applyNumberFormat="0" applyBorder="0" applyAlignment="0" applyProtection="0"/>
    <xf numFmtId="164" fontId="16" fillId="9" borderId="0" applyNumberFormat="0" applyBorder="0" applyAlignment="0" applyProtection="0"/>
    <xf numFmtId="164" fontId="16" fillId="10" borderId="0" applyNumberFormat="0" applyBorder="0" applyAlignment="0" applyProtection="0"/>
    <xf numFmtId="164" fontId="16" fillId="10" borderId="0" applyNumberFormat="0" applyBorder="0" applyAlignment="0" applyProtection="0"/>
    <xf numFmtId="164" fontId="16" fillId="10" borderId="0" applyNumberFormat="0" applyBorder="0" applyAlignment="0" applyProtection="0"/>
    <xf numFmtId="164" fontId="16" fillId="5" borderId="0" applyNumberFormat="0" applyBorder="0" applyAlignment="0" applyProtection="0"/>
    <xf numFmtId="164" fontId="16" fillId="5" borderId="0" applyNumberFormat="0" applyBorder="0" applyAlignment="0" applyProtection="0"/>
    <xf numFmtId="164" fontId="16" fillId="5" borderId="0" applyNumberFormat="0" applyBorder="0" applyAlignment="0" applyProtection="0"/>
    <xf numFmtId="164" fontId="16" fillId="8" borderId="0" applyNumberFormat="0" applyBorder="0" applyAlignment="0" applyProtection="0"/>
    <xf numFmtId="164" fontId="16" fillId="8" borderId="0" applyNumberFormat="0" applyBorder="0" applyAlignment="0" applyProtection="0"/>
    <xf numFmtId="164" fontId="16" fillId="8" borderId="0" applyNumberFormat="0" applyBorder="0" applyAlignment="0" applyProtection="0"/>
    <xf numFmtId="164" fontId="16" fillId="11" borderId="0" applyNumberFormat="0" applyBorder="0" applyAlignment="0" applyProtection="0"/>
    <xf numFmtId="164" fontId="16" fillId="11" borderId="0" applyNumberFormat="0" applyBorder="0" applyAlignment="0" applyProtection="0"/>
    <xf numFmtId="164" fontId="16" fillId="11" borderId="0" applyNumberFormat="0" applyBorder="0" applyAlignment="0" applyProtection="0"/>
    <xf numFmtId="164" fontId="17" fillId="12" borderId="0" applyNumberFormat="0" applyBorder="0" applyAlignment="0" applyProtection="0"/>
    <xf numFmtId="164" fontId="17" fillId="12" borderId="0" applyNumberFormat="0" applyBorder="0" applyAlignment="0" applyProtection="0"/>
    <xf numFmtId="164" fontId="17" fillId="12" borderId="0" applyNumberFormat="0" applyBorder="0" applyAlignment="0" applyProtection="0"/>
    <xf numFmtId="164" fontId="17" fillId="9" borderId="0" applyNumberFormat="0" applyBorder="0" applyAlignment="0" applyProtection="0"/>
    <xf numFmtId="164" fontId="17" fillId="9" borderId="0" applyNumberFormat="0" applyBorder="0" applyAlignment="0" applyProtection="0"/>
    <xf numFmtId="164" fontId="17" fillId="9" borderId="0" applyNumberFormat="0" applyBorder="0" applyAlignment="0" applyProtection="0"/>
    <xf numFmtId="164" fontId="17" fillId="10" borderId="0" applyNumberFormat="0" applyBorder="0" applyAlignment="0" applyProtection="0"/>
    <xf numFmtId="164" fontId="17" fillId="10" borderId="0" applyNumberFormat="0" applyBorder="0" applyAlignment="0" applyProtection="0"/>
    <xf numFmtId="164" fontId="17" fillId="10" borderId="0" applyNumberFormat="0" applyBorder="0" applyAlignment="0" applyProtection="0"/>
    <xf numFmtId="164" fontId="17" fillId="13" borderId="0" applyNumberFormat="0" applyBorder="0" applyAlignment="0" applyProtection="0"/>
    <xf numFmtId="164" fontId="17" fillId="13" borderId="0" applyNumberFormat="0" applyBorder="0" applyAlignment="0" applyProtection="0"/>
    <xf numFmtId="164" fontId="17" fillId="13" borderId="0" applyNumberFormat="0" applyBorder="0" applyAlignment="0" applyProtection="0"/>
    <xf numFmtId="164" fontId="17" fillId="14" borderId="0" applyNumberFormat="0" applyBorder="0" applyAlignment="0" applyProtection="0"/>
    <xf numFmtId="164" fontId="17" fillId="14" borderId="0" applyNumberFormat="0" applyBorder="0" applyAlignment="0" applyProtection="0"/>
    <xf numFmtId="164" fontId="17" fillId="14" borderId="0" applyNumberFormat="0" applyBorder="0" applyAlignment="0" applyProtection="0"/>
    <xf numFmtId="164" fontId="17" fillId="15" borderId="0" applyNumberFormat="0" applyBorder="0" applyAlignment="0" applyProtection="0"/>
    <xf numFmtId="164" fontId="17" fillId="15" borderId="0" applyNumberFormat="0" applyBorder="0" applyAlignment="0" applyProtection="0"/>
    <xf numFmtId="164" fontId="17" fillId="15" borderId="0" applyNumberFormat="0" applyBorder="0" applyAlignment="0" applyProtection="0"/>
    <xf numFmtId="164" fontId="17" fillId="16" borderId="0" applyNumberFormat="0" applyBorder="0" applyAlignment="0" applyProtection="0"/>
    <xf numFmtId="164" fontId="17" fillId="16" borderId="0" applyNumberFormat="0" applyBorder="0" applyAlignment="0" applyProtection="0"/>
    <xf numFmtId="164" fontId="17" fillId="16" borderId="0" applyNumberFormat="0" applyBorder="0" applyAlignment="0" applyProtection="0"/>
    <xf numFmtId="164" fontId="17" fillId="17" borderId="0" applyNumberFormat="0" applyBorder="0" applyAlignment="0" applyProtection="0"/>
    <xf numFmtId="164" fontId="17" fillId="17" borderId="0" applyNumberFormat="0" applyBorder="0" applyAlignment="0" applyProtection="0"/>
    <xf numFmtId="164" fontId="17" fillId="17" borderId="0" applyNumberFormat="0" applyBorder="0" applyAlignment="0" applyProtection="0"/>
    <xf numFmtId="164" fontId="17" fillId="18" borderId="0" applyNumberFormat="0" applyBorder="0" applyAlignment="0" applyProtection="0"/>
    <xf numFmtId="164" fontId="17" fillId="18" borderId="0" applyNumberFormat="0" applyBorder="0" applyAlignment="0" applyProtection="0"/>
    <xf numFmtId="164" fontId="17" fillId="18" borderId="0" applyNumberFormat="0" applyBorder="0" applyAlignment="0" applyProtection="0"/>
    <xf numFmtId="164" fontId="17" fillId="13" borderId="0" applyNumberFormat="0" applyBorder="0" applyAlignment="0" applyProtection="0"/>
    <xf numFmtId="164" fontId="17" fillId="13" borderId="0" applyNumberFormat="0" applyBorder="0" applyAlignment="0" applyProtection="0"/>
    <xf numFmtId="164" fontId="17" fillId="13" borderId="0" applyNumberFormat="0" applyBorder="0" applyAlignment="0" applyProtection="0"/>
    <xf numFmtId="164" fontId="17" fillId="14" borderId="0" applyNumberFormat="0" applyBorder="0" applyAlignment="0" applyProtection="0"/>
    <xf numFmtId="164" fontId="17" fillId="14" borderId="0" applyNumberFormat="0" applyBorder="0" applyAlignment="0" applyProtection="0"/>
    <xf numFmtId="164" fontId="17" fillId="14" borderId="0" applyNumberFormat="0" applyBorder="0" applyAlignment="0" applyProtection="0"/>
    <xf numFmtId="164" fontId="17" fillId="19" borderId="0" applyNumberFormat="0" applyBorder="0" applyAlignment="0" applyProtection="0"/>
    <xf numFmtId="164" fontId="17" fillId="19" borderId="0" applyNumberFormat="0" applyBorder="0" applyAlignment="0" applyProtection="0"/>
    <xf numFmtId="164" fontId="17" fillId="19" borderId="0" applyNumberFormat="0" applyBorder="0" applyAlignment="0" applyProtection="0"/>
    <xf numFmtId="164" fontId="18" fillId="3" borderId="0" applyNumberFormat="0" applyBorder="0" applyAlignment="0" applyProtection="0"/>
    <xf numFmtId="164" fontId="18" fillId="3" borderId="0" applyNumberFormat="0" applyBorder="0" applyAlignment="0" applyProtection="0"/>
    <xf numFmtId="164" fontId="18" fillId="3" borderId="0" applyNumberFormat="0" applyBorder="0" applyAlignment="0" applyProtection="0"/>
    <xf numFmtId="164" fontId="19" fillId="20" borderId="1" applyNumberFormat="0" applyAlignment="0" applyProtection="0"/>
    <xf numFmtId="164" fontId="19" fillId="20" borderId="1" applyNumberFormat="0" applyAlignment="0" applyProtection="0"/>
    <xf numFmtId="164" fontId="19" fillId="20" borderId="1" applyNumberFormat="0" applyAlignment="0" applyProtection="0"/>
    <xf numFmtId="164" fontId="20" fillId="21" borderId="2" applyNumberFormat="0" applyAlignment="0" applyProtection="0"/>
    <xf numFmtId="164" fontId="20" fillId="21" borderId="2" applyNumberFormat="0" applyAlignment="0" applyProtection="0"/>
    <xf numFmtId="164" fontId="20" fillId="21" borderId="2" applyNumberFormat="0" applyAlignment="0" applyProtection="0"/>
    <xf numFmtId="164" fontId="21" fillId="0" borderId="0" applyNumberFormat="0" applyFill="0" applyBorder="0" applyAlignment="0" applyProtection="0"/>
    <xf numFmtId="164" fontId="21" fillId="0" borderId="0" applyNumberFormat="0" applyFill="0" applyBorder="0" applyAlignment="0" applyProtection="0"/>
    <xf numFmtId="164" fontId="21" fillId="0" borderId="0" applyNumberFormat="0" applyFill="0" applyBorder="0" applyAlignment="0" applyProtection="0"/>
    <xf numFmtId="164" fontId="22" fillId="4" borderId="0" applyNumberFormat="0" applyBorder="0" applyAlignment="0" applyProtection="0"/>
    <xf numFmtId="164" fontId="22" fillId="4" borderId="0" applyNumberFormat="0" applyBorder="0" applyAlignment="0" applyProtection="0"/>
    <xf numFmtId="164" fontId="22" fillId="4" borderId="0" applyNumberFormat="0" applyBorder="0" applyAlignment="0" applyProtection="0"/>
    <xf numFmtId="164" fontId="23" fillId="0" borderId="3" applyNumberFormat="0" applyFill="0" applyAlignment="0" applyProtection="0"/>
    <xf numFmtId="164" fontId="23" fillId="0" borderId="3" applyNumberFormat="0" applyFill="0" applyAlignment="0" applyProtection="0"/>
    <xf numFmtId="164" fontId="23" fillId="0" borderId="3" applyNumberFormat="0" applyFill="0" applyAlignment="0" applyProtection="0"/>
    <xf numFmtId="164" fontId="24" fillId="0" borderId="4" applyNumberFormat="0" applyFill="0" applyAlignment="0" applyProtection="0"/>
    <xf numFmtId="164" fontId="24" fillId="0" borderId="4" applyNumberFormat="0" applyFill="0" applyAlignment="0" applyProtection="0"/>
    <xf numFmtId="164" fontId="24" fillId="0" borderId="4" applyNumberFormat="0" applyFill="0" applyAlignment="0" applyProtection="0"/>
    <xf numFmtId="164" fontId="25" fillId="0" borderId="5" applyNumberFormat="0" applyFill="0" applyAlignment="0" applyProtection="0"/>
    <xf numFmtId="164" fontId="25" fillId="0" borderId="5" applyNumberFormat="0" applyFill="0" applyAlignment="0" applyProtection="0"/>
    <xf numFmtId="164" fontId="25" fillId="0" borderId="5" applyNumberFormat="0" applyFill="0" applyAlignment="0" applyProtection="0"/>
    <xf numFmtId="164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164" fontId="26" fillId="7" borderId="1" applyNumberFormat="0" applyAlignment="0" applyProtection="0"/>
    <xf numFmtId="164" fontId="26" fillId="7" borderId="1" applyNumberFormat="0" applyAlignment="0" applyProtection="0"/>
    <xf numFmtId="164" fontId="26" fillId="7" borderId="1" applyNumberFormat="0" applyAlignment="0" applyProtection="0"/>
    <xf numFmtId="164" fontId="27" fillId="0" borderId="6" applyNumberFormat="0" applyFill="0" applyAlignment="0" applyProtection="0"/>
    <xf numFmtId="164" fontId="27" fillId="0" borderId="6" applyNumberFormat="0" applyFill="0" applyAlignment="0" applyProtection="0"/>
    <xf numFmtId="164" fontId="27" fillId="0" borderId="6" applyNumberFormat="0" applyFill="0" applyAlignment="0" applyProtection="0"/>
    <xf numFmtId="164" fontId="28" fillId="22" borderId="0" applyNumberFormat="0" applyBorder="0" applyAlignment="0" applyProtection="0"/>
    <xf numFmtId="164" fontId="28" fillId="22" borderId="0" applyNumberFormat="0" applyBorder="0" applyAlignment="0" applyProtection="0"/>
    <xf numFmtId="164" fontId="28" fillId="22" borderId="0" applyNumberFormat="0" applyBorder="0" applyAlignment="0" applyProtection="0"/>
    <xf numFmtId="164" fontId="41" fillId="0" borderId="0"/>
    <xf numFmtId="164" fontId="40" fillId="0" borderId="0"/>
    <xf numFmtId="164" fontId="43" fillId="0" borderId="0"/>
    <xf numFmtId="164" fontId="42" fillId="0" borderId="0"/>
    <xf numFmtId="164" fontId="12" fillId="23" borderId="7" applyNumberFormat="0" applyFont="0" applyAlignment="0" applyProtection="0"/>
    <xf numFmtId="164" fontId="41" fillId="23" borderId="7" applyNumberFormat="0" applyFont="0" applyAlignment="0" applyProtection="0"/>
    <xf numFmtId="164" fontId="40" fillId="23" borderId="7" applyNumberFormat="0" applyFont="0" applyAlignment="0" applyProtection="0"/>
    <xf numFmtId="164" fontId="42" fillId="23" borderId="7" applyNumberFormat="0" applyFont="0" applyAlignment="0" applyProtection="0"/>
    <xf numFmtId="164" fontId="29" fillId="20" borderId="8" applyNumberFormat="0" applyAlignment="0" applyProtection="0"/>
    <xf numFmtId="164" fontId="29" fillId="20" borderId="8" applyNumberFormat="0" applyAlignment="0" applyProtection="0"/>
    <xf numFmtId="164" fontId="29" fillId="20" borderId="8" applyNumberFormat="0" applyAlignment="0" applyProtection="0"/>
    <xf numFmtId="164" fontId="30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164" fontId="31" fillId="0" borderId="9" applyNumberFormat="0" applyFill="0" applyAlignment="0" applyProtection="0"/>
    <xf numFmtId="164" fontId="31" fillId="0" borderId="9" applyNumberFormat="0" applyFill="0" applyAlignment="0" applyProtection="0"/>
    <xf numFmtId="164" fontId="31" fillId="0" borderId="9" applyNumberFormat="0" applyFill="0" applyAlignment="0" applyProtection="0"/>
    <xf numFmtId="164" fontId="32" fillId="0" borderId="0" applyNumberFormat="0" applyFill="0" applyBorder="0" applyAlignment="0" applyProtection="0"/>
    <xf numFmtId="164" fontId="32" fillId="0" borderId="0" applyNumberFormat="0" applyFill="0" applyBorder="0" applyAlignment="0" applyProtection="0"/>
    <xf numFmtId="164" fontId="32" fillId="0" borderId="0" applyNumberFormat="0" applyFill="0" applyBorder="0" applyAlignment="0" applyProtection="0"/>
    <xf numFmtId="164" fontId="12" fillId="0" borderId="0"/>
    <xf numFmtId="164" fontId="12" fillId="0" borderId="0"/>
    <xf numFmtId="164" fontId="12" fillId="0" borderId="0"/>
    <xf numFmtId="164" fontId="11" fillId="0" borderId="0"/>
    <xf numFmtId="164" fontId="12" fillId="23" borderId="7" applyNumberFormat="0" applyFont="0" applyAlignment="0" applyProtection="0"/>
    <xf numFmtId="164" fontId="12" fillId="23" borderId="7" applyNumberFormat="0" applyFont="0" applyAlignment="0" applyProtection="0"/>
    <xf numFmtId="164" fontId="12" fillId="23" borderId="7" applyNumberFormat="0" applyFont="0" applyAlignment="0" applyProtection="0"/>
    <xf numFmtId="164" fontId="10" fillId="0" borderId="0"/>
    <xf numFmtId="164" fontId="10" fillId="0" borderId="0"/>
    <xf numFmtId="164" fontId="9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54" fillId="0" borderId="0"/>
    <xf numFmtId="0" fontId="56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3" fillId="0" borderId="0"/>
    <xf numFmtId="0" fontId="12" fillId="0" borderId="0"/>
    <xf numFmtId="9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5">
    <xf numFmtId="164" fontId="0" fillId="0" borderId="0" xfId="0"/>
    <xf numFmtId="164" fontId="15" fillId="24" borderId="0" xfId="0" applyFont="1" applyFill="1"/>
    <xf numFmtId="164" fontId="34" fillId="24" borderId="0" xfId="0" applyFont="1" applyFill="1"/>
    <xf numFmtId="164" fontId="14" fillId="24" borderId="0" xfId="0" applyFont="1" applyFill="1"/>
    <xf numFmtId="164" fontId="36" fillId="24" borderId="0" xfId="0" applyFont="1" applyFill="1"/>
    <xf numFmtId="164" fontId="38" fillId="24" borderId="0" xfId="0" applyFont="1" applyFill="1"/>
    <xf numFmtId="164" fontId="33" fillId="24" borderId="0" xfId="0" applyFont="1" applyFill="1"/>
    <xf numFmtId="164" fontId="15" fillId="24" borderId="0" xfId="0" applyFont="1" applyFill="1" applyAlignment="1">
      <alignment vertical="center"/>
    </xf>
    <xf numFmtId="164" fontId="14" fillId="24" borderId="0" xfId="0" applyFont="1" applyFill="1" applyAlignment="1">
      <alignment horizontal="left"/>
    </xf>
    <xf numFmtId="164" fontId="44" fillId="0" borderId="10" xfId="0" applyFont="1" applyBorder="1" applyAlignment="1">
      <alignment horizontal="center"/>
    </xf>
    <xf numFmtId="164" fontId="13" fillId="24" borderId="11" xfId="0" applyFont="1" applyFill="1" applyBorder="1"/>
    <xf numFmtId="164" fontId="35" fillId="24" borderId="0" xfId="0" applyFont="1" applyFill="1" applyAlignment="1">
      <alignment horizontal="center"/>
    </xf>
    <xf numFmtId="164" fontId="35" fillId="24" borderId="0" xfId="0" applyFont="1" applyFill="1"/>
    <xf numFmtId="164" fontId="44" fillId="26" borderId="16" xfId="0" applyFont="1" applyFill="1" applyBorder="1" applyAlignment="1">
      <alignment horizontal="center"/>
    </xf>
    <xf numFmtId="164" fontId="44" fillId="26" borderId="17" xfId="0" applyFont="1" applyFill="1" applyBorder="1" applyAlignment="1">
      <alignment horizontal="center"/>
    </xf>
    <xf numFmtId="164" fontId="15" fillId="25" borderId="0" xfId="0" applyFont="1" applyFill="1"/>
    <xf numFmtId="164" fontId="47" fillId="25" borderId="0" xfId="0" applyFont="1" applyFill="1" applyAlignment="1">
      <alignment vertical="center"/>
    </xf>
    <xf numFmtId="164" fontId="15" fillId="25" borderId="0" xfId="0" applyFont="1" applyFill="1" applyAlignment="1">
      <alignment horizontal="center"/>
    </xf>
    <xf numFmtId="16" fontId="15" fillId="25" borderId="0" xfId="0" applyNumberFormat="1" applyFont="1" applyFill="1" applyAlignment="1">
      <alignment horizontal="center"/>
    </xf>
    <xf numFmtId="164" fontId="13" fillId="24" borderId="0" xfId="0" applyFont="1" applyFill="1"/>
    <xf numFmtId="2" fontId="15" fillId="25" borderId="0" xfId="0" applyNumberFormat="1" applyFont="1" applyFill="1" applyAlignment="1">
      <alignment horizontal="center"/>
    </xf>
    <xf numFmtId="164" fontId="15" fillId="25" borderId="0" xfId="0" applyFont="1" applyFill="1" applyAlignment="1">
      <alignment horizontal="left"/>
    </xf>
    <xf numFmtId="164" fontId="15" fillId="25" borderId="0" xfId="0" applyFont="1" applyFill="1" applyAlignment="1">
      <alignment horizontal="center" shrinkToFit="1"/>
    </xf>
    <xf numFmtId="164" fontId="13" fillId="25" borderId="0" xfId="0" applyFont="1" applyFill="1"/>
    <xf numFmtId="164" fontId="13" fillId="25" borderId="11" xfId="0" applyFont="1" applyFill="1" applyBorder="1"/>
    <xf numFmtId="164" fontId="35" fillId="25" borderId="0" xfId="0" applyFont="1" applyFill="1"/>
    <xf numFmtId="164" fontId="44" fillId="25" borderId="0" xfId="0" applyFont="1" applyFill="1" applyAlignment="1">
      <alignment horizontal="center"/>
    </xf>
    <xf numFmtId="2" fontId="15" fillId="25" borderId="14" xfId="0" applyNumberFormat="1" applyFont="1" applyFill="1" applyBorder="1" applyAlignment="1">
      <alignment horizontal="center"/>
    </xf>
    <xf numFmtId="1" fontId="15" fillId="25" borderId="14" xfId="0" applyNumberFormat="1" applyFont="1" applyFill="1" applyBorder="1" applyAlignment="1">
      <alignment horizontal="center"/>
    </xf>
    <xf numFmtId="164" fontId="15" fillId="25" borderId="15" xfId="0" applyFont="1" applyFill="1" applyBorder="1"/>
    <xf numFmtId="164" fontId="15" fillId="25" borderId="19" xfId="0" applyFont="1" applyFill="1" applyBorder="1"/>
    <xf numFmtId="164" fontId="12" fillId="24" borderId="0" xfId="0" applyFont="1" applyFill="1"/>
    <xf numFmtId="164" fontId="15" fillId="27" borderId="14" xfId="0" applyFont="1" applyFill="1" applyBorder="1" applyAlignment="1">
      <alignment horizontal="center" vertical="center"/>
    </xf>
    <xf numFmtId="164" fontId="12" fillId="24" borderId="0" xfId="0" applyFont="1" applyFill="1" applyAlignment="1">
      <alignment vertical="center"/>
    </xf>
    <xf numFmtId="164" fontId="50" fillId="28" borderId="0" xfId="0" applyFont="1" applyFill="1" applyAlignment="1">
      <alignment horizontal="center" vertical="center"/>
    </xf>
    <xf numFmtId="164" fontId="12" fillId="25" borderId="0" xfId="0" applyFont="1" applyFill="1" applyAlignment="1">
      <alignment horizontal="center"/>
    </xf>
    <xf numFmtId="164" fontId="13" fillId="24" borderId="11" xfId="0" applyFont="1" applyFill="1" applyBorder="1" applyAlignment="1">
      <alignment vertical="center"/>
    </xf>
    <xf numFmtId="164" fontId="33" fillId="24" borderId="0" xfId="0" applyFont="1" applyFill="1" applyAlignment="1">
      <alignment vertical="center"/>
    </xf>
    <xf numFmtId="164" fontId="44" fillId="26" borderId="20" xfId="0" applyFont="1" applyFill="1" applyBorder="1" applyAlignment="1">
      <alignment horizontal="center" vertical="center"/>
    </xf>
    <xf numFmtId="164" fontId="44" fillId="25" borderId="12" xfId="0" applyFont="1" applyFill="1" applyBorder="1" applyAlignment="1">
      <alignment horizontal="center" vertical="center"/>
    </xf>
    <xf numFmtId="165" fontId="15" fillId="25" borderId="14" xfId="0" applyNumberFormat="1" applyFont="1" applyFill="1" applyBorder="1" applyAlignment="1">
      <alignment horizontal="center"/>
    </xf>
    <xf numFmtId="165" fontId="15" fillId="25" borderId="15" xfId="0" applyNumberFormat="1" applyFont="1" applyFill="1" applyBorder="1" applyAlignment="1">
      <alignment horizontal="center"/>
    </xf>
    <xf numFmtId="164" fontId="15" fillId="25" borderId="0" xfId="0" applyFont="1" applyFill="1" applyAlignment="1">
      <alignment vertical="center"/>
    </xf>
    <xf numFmtId="164" fontId="33" fillId="25" borderId="0" xfId="0" applyFont="1" applyFill="1"/>
    <xf numFmtId="164" fontId="44" fillId="26" borderId="14" xfId="0" applyFont="1" applyFill="1" applyBorder="1" applyAlignment="1">
      <alignment horizontal="center"/>
    </xf>
    <xf numFmtId="165" fontId="45" fillId="25" borderId="0" xfId="0" applyNumberFormat="1" applyFont="1" applyFill="1" applyAlignment="1">
      <alignment horizontal="center"/>
    </xf>
    <xf numFmtId="164" fontId="37" fillId="28" borderId="0" xfId="0" applyFont="1" applyFill="1" applyAlignment="1">
      <alignment horizontal="center" vertical="center"/>
    </xf>
    <xf numFmtId="165" fontId="15" fillId="25" borderId="0" xfId="0" applyNumberFormat="1" applyFont="1" applyFill="1" applyAlignment="1">
      <alignment horizontal="center"/>
    </xf>
    <xf numFmtId="165" fontId="15" fillId="24" borderId="14" xfId="0" applyNumberFormat="1" applyFont="1" applyFill="1" applyBorder="1" applyAlignment="1">
      <alignment horizontal="center"/>
    </xf>
    <xf numFmtId="1" fontId="15" fillId="25" borderId="0" xfId="0" applyNumberFormat="1" applyFont="1" applyFill="1" applyAlignment="1">
      <alignment horizontal="center" vertical="center"/>
    </xf>
    <xf numFmtId="0" fontId="15" fillId="25" borderId="0" xfId="0" applyNumberFormat="1" applyFont="1" applyFill="1" applyAlignment="1">
      <alignment horizontal="center"/>
    </xf>
    <xf numFmtId="49" fontId="15" fillId="25" borderId="14" xfId="0" applyNumberFormat="1" applyFont="1" applyFill="1" applyBorder="1" applyAlignment="1">
      <alignment horizontal="center"/>
    </xf>
    <xf numFmtId="164" fontId="15" fillId="25" borderId="14" xfId="0" applyFont="1" applyFill="1" applyBorder="1" applyAlignment="1">
      <alignment horizontal="center"/>
    </xf>
    <xf numFmtId="164" fontId="15" fillId="24" borderId="0" xfId="0" applyFont="1" applyFill="1" applyAlignment="1">
      <alignment horizontal="left"/>
    </xf>
    <xf numFmtId="164" fontId="33" fillId="24" borderId="0" xfId="0" applyFont="1" applyFill="1" applyAlignment="1">
      <alignment horizontal="left"/>
    </xf>
    <xf numFmtId="164" fontId="15" fillId="24" borderId="0" xfId="0" applyFont="1" applyFill="1" applyAlignment="1">
      <alignment horizontal="left" vertical="center"/>
    </xf>
    <xf numFmtId="164" fontId="45" fillId="25" borderId="0" xfId="0" applyFont="1" applyFill="1" applyAlignment="1">
      <alignment vertical="center"/>
    </xf>
    <xf numFmtId="164" fontId="45" fillId="25" borderId="0" xfId="0" applyFont="1" applyFill="1" applyAlignment="1">
      <alignment horizontal="center" vertical="center"/>
    </xf>
    <xf numFmtId="15" fontId="45" fillId="25" borderId="0" xfId="0" applyNumberFormat="1" applyFont="1" applyFill="1" applyAlignment="1">
      <alignment horizontal="center" vertical="center"/>
    </xf>
    <xf numFmtId="165" fontId="15" fillId="25" borderId="14" xfId="0" applyNumberFormat="1" applyFont="1" applyFill="1" applyBorder="1" applyAlignment="1">
      <alignment horizontal="center" shrinkToFit="1"/>
    </xf>
    <xf numFmtId="164" fontId="39" fillId="24" borderId="0" xfId="0" applyFont="1" applyFill="1" applyAlignment="1">
      <alignment horizontal="center"/>
    </xf>
    <xf numFmtId="164" fontId="48" fillId="24" borderId="0" xfId="0" applyFont="1" applyFill="1"/>
    <xf numFmtId="164" fontId="52" fillId="24" borderId="0" xfId="0" applyFont="1" applyFill="1" applyAlignment="1">
      <alignment horizontal="center"/>
    </xf>
    <xf numFmtId="164" fontId="15" fillId="27" borderId="0" xfId="0" applyFont="1" applyFill="1" applyAlignment="1">
      <alignment horizontal="center" vertical="center"/>
    </xf>
    <xf numFmtId="164" fontId="15" fillId="25" borderId="0" xfId="0" applyFont="1" applyFill="1" applyAlignment="1">
      <alignment horizontal="center" vertical="center"/>
    </xf>
    <xf numFmtId="165" fontId="15" fillId="25" borderId="0" xfId="0" applyNumberFormat="1" applyFont="1" applyFill="1" applyAlignment="1">
      <alignment horizontal="center" vertical="center"/>
    </xf>
    <xf numFmtId="164" fontId="51" fillId="25" borderId="0" xfId="0" applyFont="1" applyFill="1" applyAlignment="1">
      <alignment horizontal="left"/>
    </xf>
    <xf numFmtId="164" fontId="44" fillId="25" borderId="0" xfId="0" applyFont="1" applyFill="1" applyAlignment="1">
      <alignment horizontal="left"/>
    </xf>
    <xf numFmtId="165" fontId="44" fillId="25" borderId="0" xfId="0" applyNumberFormat="1" applyFont="1" applyFill="1" applyAlignment="1">
      <alignment horizontal="center"/>
    </xf>
    <xf numFmtId="164" fontId="15" fillId="27" borderId="15" xfId="0" applyFont="1" applyFill="1" applyBorder="1" applyAlignment="1">
      <alignment vertical="center"/>
    </xf>
    <xf numFmtId="164" fontId="15" fillId="27" borderId="17" xfId="0" applyFont="1" applyFill="1" applyBorder="1" applyAlignment="1">
      <alignment vertical="center"/>
    </xf>
    <xf numFmtId="164" fontId="37" fillId="29" borderId="14" xfId="0" applyFont="1" applyFill="1" applyBorder="1" applyAlignment="1">
      <alignment horizontal="center" vertical="center"/>
    </xf>
    <xf numFmtId="164" fontId="37" fillId="29" borderId="14" xfId="0" applyFont="1" applyFill="1" applyBorder="1" applyAlignment="1">
      <alignment horizontal="center" vertical="center" wrapText="1"/>
    </xf>
    <xf numFmtId="164" fontId="46" fillId="29" borderId="15" xfId="0" applyFont="1" applyFill="1" applyBorder="1" applyAlignment="1">
      <alignment horizontal="center" vertical="center"/>
    </xf>
    <xf numFmtId="164" fontId="46" fillId="29" borderId="14" xfId="0" applyFont="1" applyFill="1" applyBorder="1" applyAlignment="1">
      <alignment horizontal="center" vertical="center"/>
    </xf>
    <xf numFmtId="164" fontId="37" fillId="30" borderId="14" xfId="0" applyFont="1" applyFill="1" applyBorder="1" applyAlignment="1">
      <alignment horizontal="center" vertical="center"/>
    </xf>
    <xf numFmtId="164" fontId="37" fillId="30" borderId="14" xfId="0" applyFont="1" applyFill="1" applyBorder="1" applyAlignment="1">
      <alignment horizontal="center" vertical="center" wrapText="1"/>
    </xf>
    <xf numFmtId="164" fontId="37" fillId="30" borderId="15" xfId="0" applyFont="1" applyFill="1" applyBorder="1" applyAlignment="1">
      <alignment horizontal="center" vertical="center"/>
    </xf>
    <xf numFmtId="164" fontId="46" fillId="30" borderId="14" xfId="0" applyFont="1" applyFill="1" applyBorder="1" applyAlignment="1">
      <alignment horizontal="center" vertical="center"/>
    </xf>
    <xf numFmtId="164" fontId="46" fillId="30" borderId="15" xfId="0" applyFont="1" applyFill="1" applyBorder="1" applyAlignment="1">
      <alignment horizontal="center" vertical="center"/>
    </xf>
    <xf numFmtId="164" fontId="37" fillId="30" borderId="16" xfId="0" applyFont="1" applyFill="1" applyBorder="1" applyAlignment="1">
      <alignment horizontal="center" vertical="center"/>
    </xf>
    <xf numFmtId="164" fontId="37" fillId="30" borderId="21" xfId="0" applyFont="1" applyFill="1" applyBorder="1" applyAlignment="1">
      <alignment horizontal="center" vertical="center"/>
    </xf>
    <xf numFmtId="164" fontId="37" fillId="30" borderId="18" xfId="0" applyFont="1" applyFill="1" applyBorder="1" applyAlignment="1">
      <alignment horizontal="left" vertical="center"/>
    </xf>
    <xf numFmtId="164" fontId="37" fillId="30" borderId="11" xfId="0" applyFont="1" applyFill="1" applyBorder="1" applyAlignment="1">
      <alignment horizontal="left" vertical="center"/>
    </xf>
    <xf numFmtId="164" fontId="37" fillId="30" borderId="16" xfId="0" applyFont="1" applyFill="1" applyBorder="1" applyAlignment="1">
      <alignment horizontal="center" vertical="center" wrapText="1"/>
    </xf>
    <xf numFmtId="164" fontId="46" fillId="30" borderId="16" xfId="0" applyFont="1" applyFill="1" applyBorder="1" applyAlignment="1">
      <alignment horizontal="center" vertical="center"/>
    </xf>
    <xf numFmtId="164" fontId="37" fillId="30" borderId="20" xfId="0" applyFont="1" applyFill="1" applyBorder="1" applyAlignment="1">
      <alignment horizontal="left" vertical="center"/>
    </xf>
    <xf numFmtId="164" fontId="37" fillId="30" borderId="13" xfId="0" applyFont="1" applyFill="1" applyBorder="1" applyAlignment="1">
      <alignment horizontal="left" vertical="center"/>
    </xf>
    <xf numFmtId="164" fontId="37" fillId="30" borderId="17" xfId="0" applyFont="1" applyFill="1" applyBorder="1" applyAlignment="1">
      <alignment horizontal="center" vertical="center"/>
    </xf>
    <xf numFmtId="164" fontId="39" fillId="24" borderId="0" xfId="131" applyFont="1" applyFill="1"/>
    <xf numFmtId="164" fontId="12" fillId="24" borderId="0" xfId="131" applyFill="1"/>
    <xf numFmtId="164" fontId="12" fillId="25" borderId="0" xfId="131" applyFill="1"/>
    <xf numFmtId="164" fontId="39" fillId="24" borderId="0" xfId="131" applyFont="1" applyFill="1" applyAlignment="1">
      <alignment horizontal="right"/>
    </xf>
    <xf numFmtId="164" fontId="12" fillId="24" borderId="0" xfId="131" applyFill="1" applyAlignment="1">
      <alignment horizontal="right"/>
    </xf>
    <xf numFmtId="164" fontId="15" fillId="25" borderId="0" xfId="129" applyFont="1" applyFill="1" applyAlignment="1">
      <alignment horizontal="left"/>
    </xf>
    <xf numFmtId="165" fontId="45" fillId="25" borderId="14" xfId="0" applyNumberFormat="1" applyFont="1" applyFill="1" applyBorder="1" applyAlignment="1" applyProtection="1">
      <alignment horizontal="center"/>
      <protection locked="0"/>
    </xf>
    <xf numFmtId="164" fontId="15" fillId="27" borderId="0" xfId="0" applyFont="1" applyFill="1" applyAlignment="1">
      <alignment vertical="center"/>
    </xf>
    <xf numFmtId="15" fontId="15" fillId="27" borderId="0" xfId="0" applyNumberFormat="1" applyFont="1" applyFill="1" applyAlignment="1">
      <alignment horizontal="center" vertical="center"/>
    </xf>
    <xf numFmtId="165" fontId="15" fillId="25" borderId="0" xfId="0" applyNumberFormat="1" applyFont="1" applyFill="1" applyAlignment="1">
      <alignment horizontal="center" shrinkToFit="1"/>
    </xf>
    <xf numFmtId="164" fontId="15" fillId="25" borderId="15" xfId="129" applyFont="1" applyFill="1" applyBorder="1" applyAlignment="1">
      <alignment horizontal="left"/>
    </xf>
    <xf numFmtId="164" fontId="15" fillId="25" borderId="19" xfId="129" applyFont="1" applyFill="1" applyBorder="1" applyAlignment="1">
      <alignment horizontal="left"/>
    </xf>
    <xf numFmtId="164" fontId="15" fillId="25" borderId="17" xfId="129" applyFont="1" applyFill="1" applyBorder="1" applyAlignment="1">
      <alignment horizontal="left"/>
    </xf>
    <xf numFmtId="165" fontId="15" fillId="0" borderId="14" xfId="0" applyNumberFormat="1" applyFont="1" applyBorder="1" applyAlignment="1">
      <alignment horizontal="center"/>
    </xf>
    <xf numFmtId="49" fontId="15" fillId="25" borderId="0" xfId="0" applyNumberFormat="1" applyFont="1" applyFill="1" applyAlignment="1">
      <alignment horizontal="center"/>
    </xf>
    <xf numFmtId="164" fontId="12" fillId="25" borderId="0" xfId="0" applyFont="1" applyFill="1"/>
    <xf numFmtId="49" fontId="15" fillId="25" borderId="17" xfId="0" applyNumberFormat="1" applyFont="1" applyFill="1" applyBorder="1" applyAlignment="1">
      <alignment horizontal="center"/>
    </xf>
    <xf numFmtId="165" fontId="15" fillId="26" borderId="14" xfId="0" applyNumberFormat="1" applyFont="1" applyFill="1" applyBorder="1" applyAlignment="1">
      <alignment horizontal="center"/>
    </xf>
    <xf numFmtId="15" fontId="45" fillId="0" borderId="0" xfId="0" applyNumberFormat="1" applyFont="1" applyFill="1" applyAlignment="1">
      <alignment horizontal="center" vertical="center"/>
    </xf>
    <xf numFmtId="165" fontId="45" fillId="26" borderId="14" xfId="0" applyNumberFormat="1" applyFont="1" applyFill="1" applyBorder="1" applyAlignment="1" applyProtection="1">
      <alignment horizontal="center"/>
      <protection locked="0"/>
    </xf>
    <xf numFmtId="164" fontId="15" fillId="24" borderId="0" xfId="0" applyFont="1" applyFill="1" applyAlignment="1">
      <alignment horizontal="left"/>
    </xf>
    <xf numFmtId="164" fontId="15" fillId="25" borderId="15" xfId="0" applyFont="1" applyFill="1" applyBorder="1"/>
    <xf numFmtId="164" fontId="15" fillId="25" borderId="19" xfId="0" applyFont="1" applyFill="1" applyBorder="1"/>
    <xf numFmtId="164" fontId="45" fillId="25" borderId="0" xfId="130" applyFont="1" applyFill="1" applyBorder="1" applyAlignment="1">
      <alignment horizontal="left"/>
    </xf>
    <xf numFmtId="1" fontId="45" fillId="25" borderId="0" xfId="130" applyNumberFormat="1" applyFont="1" applyFill="1" applyBorder="1" applyAlignment="1">
      <alignment horizontal="center" vertical="center"/>
    </xf>
    <xf numFmtId="165" fontId="15" fillId="25" borderId="0" xfId="0" applyNumberFormat="1" applyFont="1" applyFill="1" applyBorder="1" applyAlignment="1">
      <alignment horizontal="center"/>
    </xf>
    <xf numFmtId="164" fontId="45" fillId="25" borderId="0" xfId="0" applyFont="1" applyFill="1" applyBorder="1" applyAlignment="1">
      <alignment vertical="center"/>
    </xf>
    <xf numFmtId="164" fontId="45" fillId="25" borderId="0" xfId="0" applyFont="1" applyFill="1" applyBorder="1" applyAlignment="1">
      <alignment horizontal="center" vertical="center"/>
    </xf>
    <xf numFmtId="15" fontId="45" fillId="25" borderId="0" xfId="0" applyNumberFormat="1" applyFont="1" applyFill="1" applyBorder="1" applyAlignment="1">
      <alignment horizontal="center" vertical="center"/>
    </xf>
    <xf numFmtId="164" fontId="37" fillId="30" borderId="10" xfId="0" applyFont="1" applyFill="1" applyBorder="1" applyAlignment="1">
      <alignment horizontal="left" vertical="center"/>
    </xf>
    <xf numFmtId="164" fontId="15" fillId="25" borderId="0" xfId="0" applyFont="1" applyFill="1" applyBorder="1" applyAlignment="1">
      <alignment horizontal="left"/>
    </xf>
    <xf numFmtId="49" fontId="15" fillId="25" borderId="0" xfId="0" applyNumberFormat="1" applyFont="1" applyFill="1" applyBorder="1" applyAlignment="1">
      <alignment horizontal="center"/>
    </xf>
    <xf numFmtId="164" fontId="55" fillId="25" borderId="0" xfId="0" applyFont="1" applyFill="1"/>
    <xf numFmtId="165" fontId="15" fillId="0" borderId="0" xfId="0" applyNumberFormat="1" applyFont="1" applyFill="1" applyBorder="1" applyAlignment="1">
      <alignment horizontal="center"/>
    </xf>
    <xf numFmtId="164" fontId="15" fillId="25" borderId="14" xfId="0" applyFont="1" applyFill="1" applyBorder="1" applyAlignment="1" applyProtection="1">
      <alignment horizontal="center" vertical="center" wrapText="1"/>
      <protection locked="0"/>
    </xf>
    <xf numFmtId="164" fontId="15" fillId="25" borderId="17" xfId="0" applyFont="1" applyFill="1" applyBorder="1" applyAlignment="1">
      <alignment horizontal="left"/>
    </xf>
    <xf numFmtId="164" fontId="45" fillId="0" borderId="19" xfId="130" applyFont="1" applyFill="1" applyBorder="1" applyAlignment="1">
      <alignment horizontal="left"/>
    </xf>
    <xf numFmtId="1" fontId="45" fillId="0" borderId="14" xfId="0" applyNumberFormat="1" applyFont="1" applyFill="1" applyBorder="1" applyAlignment="1">
      <alignment horizontal="center"/>
    </xf>
    <xf numFmtId="165" fontId="45" fillId="0" borderId="14" xfId="0" applyNumberFormat="1" applyFont="1" applyFill="1" applyBorder="1" applyAlignment="1">
      <alignment horizontal="center"/>
    </xf>
    <xf numFmtId="164" fontId="15" fillId="25" borderId="15" xfId="0" applyFont="1" applyFill="1" applyBorder="1" applyAlignment="1">
      <alignment horizontal="left"/>
    </xf>
    <xf numFmtId="164" fontId="15" fillId="25" borderId="17" xfId="0" applyFont="1" applyFill="1" applyBorder="1" applyAlignment="1">
      <alignment horizontal="left"/>
    </xf>
    <xf numFmtId="164" fontId="44" fillId="0" borderId="11" xfId="0" applyFont="1" applyBorder="1" applyAlignment="1">
      <alignment horizontal="center"/>
    </xf>
    <xf numFmtId="164" fontId="44" fillId="25" borderId="0" xfId="0" applyFont="1" applyFill="1" applyBorder="1" applyAlignment="1">
      <alignment horizontal="center" vertical="center"/>
    </xf>
    <xf numFmtId="164" fontId="44" fillId="0" borderId="11" xfId="0" applyFont="1" applyFill="1" applyBorder="1" applyAlignment="1">
      <alignment horizontal="center"/>
    </xf>
    <xf numFmtId="165" fontId="52" fillId="25" borderId="0" xfId="0" applyNumberFormat="1" applyFont="1" applyFill="1" applyAlignment="1">
      <alignment horizontal="center"/>
    </xf>
    <xf numFmtId="164" fontId="53" fillId="0" borderId="0" xfId="0" applyFont="1" applyFill="1"/>
    <xf numFmtId="164" fontId="53" fillId="0" borderId="0" xfId="0" applyFont="1" applyFill="1" applyAlignment="1">
      <alignment horizontal="left"/>
    </xf>
    <xf numFmtId="1" fontId="45" fillId="0" borderId="14" xfId="130" applyNumberFormat="1" applyFont="1" applyFill="1" applyBorder="1" applyAlignment="1">
      <alignment horizontal="center" vertical="center"/>
    </xf>
    <xf numFmtId="165" fontId="15" fillId="0" borderId="14" xfId="0" applyNumberFormat="1" applyFont="1" applyFill="1" applyBorder="1" applyAlignment="1">
      <alignment horizontal="center"/>
    </xf>
    <xf numFmtId="164" fontId="53" fillId="0" borderId="0" xfId="0" applyFont="1" applyFill="1" applyAlignment="1">
      <alignment horizontal="right"/>
    </xf>
    <xf numFmtId="164" fontId="60" fillId="0" borderId="0" xfId="0" applyFont="1" applyFill="1"/>
    <xf numFmtId="165" fontId="15" fillId="0" borderId="0" xfId="0" applyNumberFormat="1" applyFont="1" applyFill="1" applyBorder="1" applyAlignment="1">
      <alignment horizontal="center"/>
    </xf>
    <xf numFmtId="164" fontId="15" fillId="0" borderId="17" xfId="0" applyFont="1" applyFill="1" applyBorder="1" applyAlignment="1">
      <alignment horizontal="center"/>
    </xf>
    <xf numFmtId="164" fontId="53" fillId="0" borderId="0" xfId="294" applyFont="1" applyFill="1" applyAlignment="1">
      <alignment horizontal="left"/>
    </xf>
    <xf numFmtId="164" fontId="55" fillId="0" borderId="0" xfId="0" applyFont="1" applyFill="1" applyAlignment="1">
      <alignment horizontal="right"/>
    </xf>
    <xf numFmtId="164" fontId="52" fillId="0" borderId="0" xfId="0" applyFont="1" applyFill="1"/>
    <xf numFmtId="165" fontId="52" fillId="0" borderId="0" xfId="0" applyNumberFormat="1" applyFont="1" applyFill="1" applyAlignment="1">
      <alignment horizontal="left"/>
    </xf>
    <xf numFmtId="164" fontId="15" fillId="31" borderId="0" xfId="0" applyFont="1" applyFill="1"/>
    <xf numFmtId="164" fontId="15" fillId="25" borderId="17" xfId="0" applyFont="1" applyFill="1" applyBorder="1" applyAlignment="1">
      <alignment horizontal="left"/>
    </xf>
    <xf numFmtId="164" fontId="12" fillId="0" borderId="0" xfId="0" applyFont="1" applyFill="1"/>
    <xf numFmtId="164" fontId="12" fillId="0" borderId="0" xfId="0" applyFont="1" applyFill="1" applyAlignment="1">
      <alignment vertical="center"/>
    </xf>
    <xf numFmtId="164" fontId="15" fillId="0" borderId="0" xfId="0" applyFont="1" applyFill="1" applyAlignment="1">
      <alignment horizontal="left" vertical="center"/>
    </xf>
    <xf numFmtId="164" fontId="15" fillId="0" borderId="0" xfId="0" applyFont="1" applyFill="1" applyAlignment="1">
      <alignment vertical="center"/>
    </xf>
    <xf numFmtId="164" fontId="15" fillId="0" borderId="0" xfId="0" applyFont="1" applyFill="1"/>
    <xf numFmtId="164" fontId="15" fillId="0" borderId="0" xfId="0" applyFont="1" applyFill="1" applyAlignment="1">
      <alignment horizontal="left"/>
    </xf>
    <xf numFmtId="164" fontId="59" fillId="0" borderId="0" xfId="0" applyFont="1" applyFill="1"/>
    <xf numFmtId="164" fontId="52" fillId="0" borderId="0" xfId="0" applyFont="1" applyFill="1" applyAlignment="1">
      <alignment horizontal="left"/>
    </xf>
    <xf numFmtId="165" fontId="55" fillId="0" borderId="0" xfId="0" applyNumberFormat="1" applyFont="1" applyFill="1"/>
    <xf numFmtId="164" fontId="45" fillId="0" borderId="0" xfId="0" applyFont="1" applyFill="1" applyAlignment="1">
      <alignment vertical="center"/>
    </xf>
    <xf numFmtId="164" fontId="45" fillId="0" borderId="0" xfId="0" applyFont="1" applyFill="1" applyAlignment="1">
      <alignment horizontal="center" vertical="center"/>
    </xf>
    <xf numFmtId="165" fontId="52" fillId="0" borderId="0" xfId="0" applyNumberFormat="1" applyFont="1" applyFill="1" applyAlignment="1">
      <alignment horizontal="center"/>
    </xf>
    <xf numFmtId="164" fontId="45" fillId="0" borderId="15" xfId="130" applyFont="1" applyFill="1" applyBorder="1" applyAlignment="1">
      <alignment horizontal="left"/>
    </xf>
    <xf numFmtId="164" fontId="45" fillId="0" borderId="17" xfId="130" applyFont="1" applyFill="1" applyBorder="1" applyAlignment="1">
      <alignment horizontal="left"/>
    </xf>
    <xf numFmtId="165" fontId="15" fillId="0" borderId="0" xfId="0" applyNumberFormat="1" applyFont="1" applyFill="1" applyAlignment="1">
      <alignment horizontal="center"/>
    </xf>
    <xf numFmtId="165" fontId="15" fillId="32" borderId="14" xfId="0" applyNumberFormat="1" applyFont="1" applyFill="1" applyBorder="1" applyAlignment="1">
      <alignment horizontal="center"/>
    </xf>
    <xf numFmtId="164" fontId="34" fillId="0" borderId="0" xfId="0" applyFont="1" applyFill="1"/>
    <xf numFmtId="164" fontId="34" fillId="0" borderId="0" xfId="0" applyFont="1" applyFill="1" applyBorder="1"/>
    <xf numFmtId="15" fontId="52" fillId="0" borderId="0" xfId="0" applyNumberFormat="1" applyFont="1" applyFill="1" applyAlignment="1">
      <alignment horizontal="left" vertical="center"/>
    </xf>
    <xf numFmtId="165" fontId="12" fillId="0" borderId="0" xfId="0" applyNumberFormat="1" applyFont="1" applyFill="1" applyAlignment="1">
      <alignment horizontal="left"/>
    </xf>
    <xf numFmtId="165" fontId="12" fillId="0" borderId="0" xfId="0" applyNumberFormat="1" applyFont="1" applyFill="1"/>
    <xf numFmtId="1" fontId="15" fillId="0" borderId="14" xfId="130" applyNumberFormat="1" applyFont="1" applyFill="1" applyBorder="1" applyAlignment="1">
      <alignment horizontal="center" vertical="center"/>
    </xf>
    <xf numFmtId="164" fontId="15" fillId="0" borderId="15" xfId="130" applyFont="1" applyFill="1" applyBorder="1" applyAlignment="1">
      <alignment horizontal="left"/>
    </xf>
    <xf numFmtId="164" fontId="15" fillId="0" borderId="19" xfId="130" applyFont="1" applyFill="1" applyBorder="1" applyAlignment="1">
      <alignment horizontal="left"/>
    </xf>
    <xf numFmtId="164" fontId="12" fillId="0" borderId="0" xfId="0" applyFont="1" applyFill="1" applyAlignment="1">
      <alignment horizontal="left"/>
    </xf>
    <xf numFmtId="164" fontId="12" fillId="0" borderId="0" xfId="130" applyFont="1" applyFill="1" applyAlignment="1">
      <alignment horizontal="left"/>
    </xf>
    <xf numFmtId="164" fontId="15" fillId="0" borderId="15" xfId="0" applyFont="1" applyFill="1" applyBorder="1" applyAlignment="1">
      <alignment vertical="center"/>
    </xf>
    <xf numFmtId="164" fontId="15" fillId="0" borderId="17" xfId="0" applyFont="1" applyFill="1" applyBorder="1" applyAlignment="1">
      <alignment vertical="center"/>
    </xf>
    <xf numFmtId="164" fontId="15" fillId="0" borderId="14" xfId="0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/>
    </xf>
    <xf numFmtId="165" fontId="15" fillId="0" borderId="15" xfId="0" applyNumberFormat="1" applyFont="1" applyFill="1" applyBorder="1" applyAlignment="1">
      <alignment horizontal="center"/>
    </xf>
    <xf numFmtId="164" fontId="15" fillId="0" borderId="15" xfId="0" applyFont="1" applyFill="1" applyBorder="1"/>
    <xf numFmtId="164" fontId="15" fillId="0" borderId="19" xfId="0" applyFont="1" applyFill="1" applyBorder="1"/>
    <xf numFmtId="1" fontId="15" fillId="0" borderId="14" xfId="0" applyNumberFormat="1" applyFont="1" applyFill="1" applyBorder="1" applyAlignment="1">
      <alignment horizontal="center"/>
    </xf>
    <xf numFmtId="164" fontId="15" fillId="0" borderId="15" xfId="129" applyFont="1" applyFill="1" applyBorder="1" applyAlignment="1">
      <alignment horizontal="left"/>
    </xf>
    <xf numFmtId="164" fontId="15" fillId="0" borderId="19" xfId="129" applyFont="1" applyFill="1" applyBorder="1" applyAlignment="1">
      <alignment horizontal="left"/>
    </xf>
    <xf numFmtId="164" fontId="15" fillId="0" borderId="14" xfId="0" applyFont="1" applyFill="1" applyBorder="1" applyAlignment="1">
      <alignment horizontal="center"/>
    </xf>
    <xf numFmtId="164" fontId="12" fillId="0" borderId="0" xfId="0" applyFont="1" applyFill="1" applyAlignment="1">
      <alignment horizontal="center"/>
    </xf>
    <xf numFmtId="164" fontId="15" fillId="25" borderId="15" xfId="0" applyFont="1" applyFill="1" applyBorder="1" applyAlignment="1">
      <alignment horizontal="left"/>
    </xf>
    <xf numFmtId="164" fontId="15" fillId="0" borderId="17" xfId="130" applyFont="1" applyFill="1" applyBorder="1" applyAlignment="1">
      <alignment horizontal="left"/>
    </xf>
    <xf numFmtId="164" fontId="61" fillId="0" borderId="0" xfId="0" applyFont="1" applyAlignment="1">
      <alignment vertical="top"/>
    </xf>
    <xf numFmtId="1" fontId="45" fillId="0" borderId="17" xfId="0" applyNumberFormat="1" applyFont="1" applyFill="1" applyBorder="1" applyAlignment="1">
      <alignment horizontal="center" vertical="center"/>
    </xf>
    <xf numFmtId="164" fontId="62" fillId="0" borderId="0" xfId="0" applyFont="1" applyAlignment="1">
      <alignment vertical="top"/>
    </xf>
    <xf numFmtId="164" fontId="15" fillId="0" borderId="15" xfId="0" applyFont="1" applyFill="1" applyBorder="1" applyAlignment="1">
      <alignment horizontal="left" vertical="center"/>
    </xf>
    <xf numFmtId="164" fontId="15" fillId="0" borderId="17" xfId="0" applyFont="1" applyFill="1" applyBorder="1" applyAlignment="1">
      <alignment horizontal="left" vertical="center"/>
    </xf>
    <xf numFmtId="164" fontId="45" fillId="0" borderId="15" xfId="130" applyFont="1" applyFill="1" applyBorder="1" applyAlignment="1">
      <alignment horizontal="left"/>
    </xf>
    <xf numFmtId="164" fontId="15" fillId="0" borderId="0" xfId="0" applyFont="1" applyFill="1" applyBorder="1" applyAlignment="1">
      <alignment horizontal="left"/>
    </xf>
    <xf numFmtId="164" fontId="15" fillId="25" borderId="14" xfId="0" applyFont="1" applyFill="1" applyBorder="1" applyAlignment="1">
      <alignment horizontal="left"/>
    </xf>
    <xf numFmtId="164" fontId="15" fillId="0" borderId="13" xfId="0" applyFont="1" applyFill="1" applyBorder="1" applyAlignment="1" applyProtection="1">
      <alignment horizontal="left" vertical="center" wrapText="1"/>
      <protection locked="0"/>
    </xf>
    <xf numFmtId="164" fontId="15" fillId="25" borderId="15" xfId="0" applyFont="1" applyFill="1" applyBorder="1" applyAlignment="1" applyProtection="1">
      <alignment horizontal="left" vertical="center" wrapText="1"/>
      <protection locked="0"/>
    </xf>
    <xf numFmtId="164" fontId="15" fillId="25" borderId="17" xfId="0" applyFont="1" applyFill="1" applyBorder="1" applyAlignment="1" applyProtection="1">
      <alignment horizontal="left" vertical="center" wrapText="1"/>
      <protection locked="0"/>
    </xf>
    <xf numFmtId="164" fontId="45" fillId="0" borderId="15" xfId="0" applyFont="1" applyFill="1" applyBorder="1" applyAlignment="1">
      <alignment horizontal="left" vertical="center"/>
    </xf>
    <xf numFmtId="164" fontId="45" fillId="0" borderId="17" xfId="0" applyFont="1" applyFill="1" applyBorder="1" applyAlignment="1">
      <alignment horizontal="left" vertical="center"/>
    </xf>
    <xf numFmtId="164" fontId="37" fillId="30" borderId="15" xfId="0" applyFont="1" applyFill="1" applyBorder="1" applyAlignment="1">
      <alignment horizontal="left" vertical="center"/>
    </xf>
    <xf numFmtId="164" fontId="37" fillId="30" borderId="19" xfId="0" applyFont="1" applyFill="1" applyBorder="1" applyAlignment="1">
      <alignment horizontal="left" vertical="center"/>
    </xf>
    <xf numFmtId="164" fontId="13" fillId="24" borderId="11" xfId="0" applyFont="1" applyFill="1" applyBorder="1" applyAlignment="1">
      <alignment horizontal="left"/>
    </xf>
    <xf numFmtId="164" fontId="45" fillId="0" borderId="15" xfId="130" applyFont="1" applyFill="1" applyBorder="1" applyAlignment="1">
      <alignment horizontal="left"/>
    </xf>
    <xf numFmtId="164" fontId="45" fillId="0" borderId="17" xfId="130" applyFont="1" applyFill="1" applyBorder="1" applyAlignment="1">
      <alignment horizontal="left"/>
    </xf>
    <xf numFmtId="164" fontId="48" fillId="24" borderId="0" xfId="0" applyFont="1" applyFill="1" applyAlignment="1">
      <alignment horizontal="center"/>
    </xf>
    <xf numFmtId="164" fontId="52" fillId="24" borderId="0" xfId="0" applyFont="1" applyFill="1" applyAlignment="1">
      <alignment horizontal="center"/>
    </xf>
    <xf numFmtId="164" fontId="15" fillId="0" borderId="15" xfId="0" applyFont="1" applyFill="1" applyBorder="1" applyAlignment="1">
      <alignment horizontal="left" vertical="center"/>
    </xf>
    <xf numFmtId="164" fontId="15" fillId="0" borderId="17" xfId="0" applyFont="1" applyFill="1" applyBorder="1" applyAlignment="1">
      <alignment horizontal="left" vertical="center"/>
    </xf>
    <xf numFmtId="164" fontId="37" fillId="29" borderId="15" xfId="0" applyFont="1" applyFill="1" applyBorder="1" applyAlignment="1">
      <alignment horizontal="left" vertical="center"/>
    </xf>
    <xf numFmtId="164" fontId="37" fillId="29" borderId="17" xfId="0" applyFont="1" applyFill="1" applyBorder="1" applyAlignment="1">
      <alignment horizontal="left" vertical="center"/>
    </xf>
    <xf numFmtId="164" fontId="49" fillId="29" borderId="15" xfId="0" applyFont="1" applyFill="1" applyBorder="1" applyAlignment="1">
      <alignment vertical="center"/>
    </xf>
    <xf numFmtId="164" fontId="49" fillId="29" borderId="17" xfId="0" applyFont="1" applyFill="1" applyBorder="1" applyAlignment="1">
      <alignment vertical="center"/>
    </xf>
    <xf numFmtId="164" fontId="37" fillId="30" borderId="14" xfId="0" applyFont="1" applyFill="1" applyBorder="1" applyAlignment="1">
      <alignment horizontal="left" vertical="center"/>
    </xf>
    <xf numFmtId="164" fontId="15" fillId="25" borderId="15" xfId="0" applyFont="1" applyFill="1" applyBorder="1" applyAlignment="1">
      <alignment horizontal="left"/>
    </xf>
    <xf numFmtId="164" fontId="15" fillId="25" borderId="17" xfId="0" applyFont="1" applyFill="1" applyBorder="1" applyAlignment="1">
      <alignment horizontal="left"/>
    </xf>
    <xf numFmtId="164" fontId="13" fillId="24" borderId="0" xfId="0" applyFont="1" applyFill="1" applyAlignment="1">
      <alignment horizontal="left"/>
    </xf>
    <xf numFmtId="164" fontId="37" fillId="30" borderId="14" xfId="0" applyFont="1" applyFill="1" applyBorder="1" applyAlignment="1">
      <alignment vertical="center"/>
    </xf>
    <xf numFmtId="164" fontId="37" fillId="30" borderId="15" xfId="0" applyFont="1" applyFill="1" applyBorder="1" applyAlignment="1">
      <alignment vertical="center"/>
    </xf>
    <xf numFmtId="164" fontId="37" fillId="30" borderId="17" xfId="0" applyFont="1" applyFill="1" applyBorder="1" applyAlignment="1">
      <alignment vertical="center"/>
    </xf>
    <xf numFmtId="164" fontId="15" fillId="27" borderId="15" xfId="0" applyFont="1" applyFill="1" applyBorder="1" applyAlignment="1">
      <alignment horizontal="left" vertical="center"/>
    </xf>
    <xf numFmtId="164" fontId="15" fillId="27" borderId="19" xfId="0" applyFont="1" applyFill="1" applyBorder="1" applyAlignment="1">
      <alignment horizontal="left" vertical="center"/>
    </xf>
    <xf numFmtId="164" fontId="15" fillId="0" borderId="15" xfId="0" applyFont="1" applyFill="1" applyBorder="1" applyAlignment="1">
      <alignment horizontal="left"/>
    </xf>
    <xf numFmtId="164" fontId="15" fillId="0" borderId="17" xfId="0" applyFont="1" applyFill="1" applyBorder="1" applyAlignment="1">
      <alignment horizontal="left"/>
    </xf>
    <xf numFmtId="164" fontId="15" fillId="25" borderId="19" xfId="0" applyFont="1" applyFill="1" applyBorder="1" applyAlignment="1">
      <alignment horizontal="left"/>
    </xf>
    <xf numFmtId="164" fontId="15" fillId="0" borderId="19" xfId="0" applyFont="1" applyFill="1" applyBorder="1" applyAlignment="1">
      <alignment horizontal="left"/>
    </xf>
    <xf numFmtId="164" fontId="15" fillId="27" borderId="17" xfId="0" applyFont="1" applyFill="1" applyBorder="1" applyAlignment="1">
      <alignment horizontal="left" vertical="center"/>
    </xf>
    <xf numFmtId="164" fontId="15" fillId="0" borderId="15" xfId="0" applyFont="1" applyFill="1" applyBorder="1"/>
    <xf numFmtId="164" fontId="15" fillId="0" borderId="19" xfId="0" applyFont="1" applyFill="1" applyBorder="1"/>
    <xf numFmtId="164" fontId="15" fillId="25" borderId="15" xfId="0" applyFont="1" applyFill="1" applyBorder="1"/>
    <xf numFmtId="164" fontId="15" fillId="25" borderId="19" xfId="0" applyFont="1" applyFill="1" applyBorder="1"/>
    <xf numFmtId="164" fontId="15" fillId="27" borderId="14" xfId="0" applyFont="1" applyFill="1" applyBorder="1" applyAlignment="1">
      <alignment horizontal="left" vertical="center"/>
    </xf>
    <xf numFmtId="165" fontId="45" fillId="0" borderId="14" xfId="130" applyNumberFormat="1" applyFont="1" applyFill="1" applyBorder="1" applyAlignment="1">
      <alignment horizontal="center" vertical="center"/>
    </xf>
    <xf numFmtId="165" fontId="15" fillId="0" borderId="14" xfId="130" applyNumberFormat="1" applyFont="1" applyFill="1" applyBorder="1" applyAlignment="1">
      <alignment horizontal="center" vertical="center"/>
    </xf>
    <xf numFmtId="165" fontId="45" fillId="0" borderId="14" xfId="0" applyNumberFormat="1" applyFont="1" applyFill="1" applyBorder="1" applyAlignment="1">
      <alignment horizontal="center" vertical="center"/>
    </xf>
    <xf numFmtId="165" fontId="15" fillId="0" borderId="14" xfId="0" applyNumberFormat="1" applyFont="1" applyFill="1" applyBorder="1" applyAlignment="1">
      <alignment horizontal="center" vertical="center"/>
    </xf>
    <xf numFmtId="165" fontId="45" fillId="25" borderId="14" xfId="0" applyNumberFormat="1" applyFont="1" applyFill="1" applyBorder="1" applyAlignment="1">
      <alignment horizontal="center" vertical="center"/>
    </xf>
    <xf numFmtId="165" fontId="15" fillId="27" borderId="14" xfId="0" applyNumberFormat="1" applyFont="1" applyFill="1" applyBorder="1" applyAlignment="1">
      <alignment horizontal="center" vertical="center"/>
    </xf>
    <xf numFmtId="164" fontId="14" fillId="0" borderId="12" xfId="0" applyFont="1" applyFill="1" applyBorder="1" applyAlignment="1">
      <alignment horizontal="center" vertical="center"/>
    </xf>
    <xf numFmtId="164" fontId="58" fillId="0" borderId="0" xfId="0" applyFont="1" applyFill="1"/>
    <xf numFmtId="164" fontId="53" fillId="0" borderId="0" xfId="0" applyFont="1" applyFill="1" applyAlignment="1">
      <alignment vertical="center"/>
    </xf>
    <xf numFmtId="164" fontId="61" fillId="0" borderId="0" xfId="0" applyFont="1" applyFill="1" applyAlignment="1">
      <alignment vertical="top"/>
    </xf>
    <xf numFmtId="164" fontId="62" fillId="0" borderId="0" xfId="0" applyFont="1" applyFill="1" applyAlignment="1">
      <alignment vertical="top"/>
    </xf>
    <xf numFmtId="164" fontId="53" fillId="0" borderId="0" xfId="130" applyFont="1" applyFill="1" applyBorder="1" applyAlignment="1">
      <alignment horizontal="left"/>
    </xf>
  </cellXfs>
  <cellStyles count="1618">
    <cellStyle name="20% - Accent1" xfId="1" builtinId="30" customBuiltin="1"/>
    <cellStyle name="20% - Accent1 2" xfId="2" xr:uid="{00000000-0005-0000-0000-000001000000}"/>
    <cellStyle name="20% - Accent1 3" xfId="3" xr:uid="{00000000-0005-0000-0000-000002000000}"/>
    <cellStyle name="20% - Accent2" xfId="4" builtinId="34" customBuiltin="1"/>
    <cellStyle name="20% - Accent2 2" xfId="5" xr:uid="{00000000-0005-0000-0000-000004000000}"/>
    <cellStyle name="20% - Accent2 3" xfId="6" xr:uid="{00000000-0005-0000-0000-000005000000}"/>
    <cellStyle name="20% - Accent3" xfId="7" builtinId="38" customBuiltin="1"/>
    <cellStyle name="20% - Accent3 2" xfId="8" xr:uid="{00000000-0005-0000-0000-000007000000}"/>
    <cellStyle name="20% - Accent3 3" xfId="9" xr:uid="{00000000-0005-0000-0000-000008000000}"/>
    <cellStyle name="20% - Accent4" xfId="10" builtinId="42" customBuiltin="1"/>
    <cellStyle name="20% - Accent4 2" xfId="11" xr:uid="{00000000-0005-0000-0000-00000A000000}"/>
    <cellStyle name="20% - Accent4 3" xfId="12" xr:uid="{00000000-0005-0000-0000-00000B000000}"/>
    <cellStyle name="20% - Accent5" xfId="13" builtinId="46" customBuiltin="1"/>
    <cellStyle name="20% - Accent5 2" xfId="14" xr:uid="{00000000-0005-0000-0000-00000D000000}"/>
    <cellStyle name="20% - Accent5 3" xfId="15" xr:uid="{00000000-0005-0000-0000-00000E000000}"/>
    <cellStyle name="20% - Accent6" xfId="16" builtinId="50" customBuiltin="1"/>
    <cellStyle name="20% - Accent6 2" xfId="17" xr:uid="{00000000-0005-0000-0000-000010000000}"/>
    <cellStyle name="20% - Accent6 3" xfId="18" xr:uid="{00000000-0005-0000-0000-000011000000}"/>
    <cellStyle name="40% - Accent1" xfId="19" builtinId="31" customBuiltin="1"/>
    <cellStyle name="40% - Accent1 2" xfId="20" xr:uid="{00000000-0005-0000-0000-000013000000}"/>
    <cellStyle name="40% - Accent1 3" xfId="21" xr:uid="{00000000-0005-0000-0000-000014000000}"/>
    <cellStyle name="40% - Accent2" xfId="22" builtinId="35" customBuiltin="1"/>
    <cellStyle name="40% - Accent2 2" xfId="23" xr:uid="{00000000-0005-0000-0000-000016000000}"/>
    <cellStyle name="40% - Accent2 3" xfId="24" xr:uid="{00000000-0005-0000-0000-000017000000}"/>
    <cellStyle name="40% - Accent3" xfId="25" builtinId="39" customBuiltin="1"/>
    <cellStyle name="40% - Accent3 2" xfId="26" xr:uid="{00000000-0005-0000-0000-000019000000}"/>
    <cellStyle name="40% - Accent3 3" xfId="27" xr:uid="{00000000-0005-0000-0000-00001A000000}"/>
    <cellStyle name="40% - Accent4" xfId="28" builtinId="43" customBuiltin="1"/>
    <cellStyle name="40% - Accent4 2" xfId="29" xr:uid="{00000000-0005-0000-0000-00001C000000}"/>
    <cellStyle name="40% - Accent4 3" xfId="30" xr:uid="{00000000-0005-0000-0000-00001D000000}"/>
    <cellStyle name="40% - Accent5" xfId="31" builtinId="47" customBuiltin="1"/>
    <cellStyle name="40% - Accent5 2" xfId="32" xr:uid="{00000000-0005-0000-0000-00001F000000}"/>
    <cellStyle name="40% - Accent5 3" xfId="33" xr:uid="{00000000-0005-0000-0000-000020000000}"/>
    <cellStyle name="40% - Accent6" xfId="34" builtinId="51" customBuiltin="1"/>
    <cellStyle name="40% - Accent6 2" xfId="35" xr:uid="{00000000-0005-0000-0000-000022000000}"/>
    <cellStyle name="40% - Accent6 3" xfId="36" xr:uid="{00000000-0005-0000-0000-000023000000}"/>
    <cellStyle name="60% - Accent1" xfId="37" builtinId="32" customBuiltin="1"/>
    <cellStyle name="60% - Accent1 2" xfId="38" xr:uid="{00000000-0005-0000-0000-000025000000}"/>
    <cellStyle name="60% - Accent1 3" xfId="39" xr:uid="{00000000-0005-0000-0000-000026000000}"/>
    <cellStyle name="60% - Accent2" xfId="40" builtinId="36" customBuiltin="1"/>
    <cellStyle name="60% - Accent2 2" xfId="41" xr:uid="{00000000-0005-0000-0000-000028000000}"/>
    <cellStyle name="60% - Accent2 3" xfId="42" xr:uid="{00000000-0005-0000-0000-000029000000}"/>
    <cellStyle name="60% - Accent3" xfId="43" builtinId="40" customBuiltin="1"/>
    <cellStyle name="60% - Accent3 2" xfId="44" xr:uid="{00000000-0005-0000-0000-00002B000000}"/>
    <cellStyle name="60% - Accent3 3" xfId="45" xr:uid="{00000000-0005-0000-0000-00002C000000}"/>
    <cellStyle name="60% - Accent4" xfId="46" builtinId="44" customBuiltin="1"/>
    <cellStyle name="60% - Accent4 2" xfId="47" xr:uid="{00000000-0005-0000-0000-00002E000000}"/>
    <cellStyle name="60% - Accent4 3" xfId="48" xr:uid="{00000000-0005-0000-0000-00002F000000}"/>
    <cellStyle name="60% - Accent5" xfId="49" builtinId="48" customBuiltin="1"/>
    <cellStyle name="60% - Accent5 2" xfId="50" xr:uid="{00000000-0005-0000-0000-000031000000}"/>
    <cellStyle name="60% - Accent5 3" xfId="51" xr:uid="{00000000-0005-0000-0000-000032000000}"/>
    <cellStyle name="60% - Accent6" xfId="52" builtinId="52" customBuiltin="1"/>
    <cellStyle name="60% - Accent6 2" xfId="53" xr:uid="{00000000-0005-0000-0000-000034000000}"/>
    <cellStyle name="60% - Accent6 3" xfId="54" xr:uid="{00000000-0005-0000-0000-000035000000}"/>
    <cellStyle name="Accent1" xfId="55" builtinId="29" customBuiltin="1"/>
    <cellStyle name="Accent1 2" xfId="56" xr:uid="{00000000-0005-0000-0000-000037000000}"/>
    <cellStyle name="Accent1 3" xfId="57" xr:uid="{00000000-0005-0000-0000-000038000000}"/>
    <cellStyle name="Accent2" xfId="58" builtinId="33" customBuiltin="1"/>
    <cellStyle name="Accent2 2" xfId="59" xr:uid="{00000000-0005-0000-0000-00003A000000}"/>
    <cellStyle name="Accent2 3" xfId="60" xr:uid="{00000000-0005-0000-0000-00003B000000}"/>
    <cellStyle name="Accent3" xfId="61" builtinId="37" customBuiltin="1"/>
    <cellStyle name="Accent3 2" xfId="62" xr:uid="{00000000-0005-0000-0000-00003D000000}"/>
    <cellStyle name="Accent3 3" xfId="63" xr:uid="{00000000-0005-0000-0000-00003E000000}"/>
    <cellStyle name="Accent4" xfId="64" builtinId="41" customBuiltin="1"/>
    <cellStyle name="Accent4 2" xfId="65" xr:uid="{00000000-0005-0000-0000-000040000000}"/>
    <cellStyle name="Accent4 3" xfId="66" xr:uid="{00000000-0005-0000-0000-000041000000}"/>
    <cellStyle name="Accent5" xfId="67" builtinId="45" customBuiltin="1"/>
    <cellStyle name="Accent5 2" xfId="68" xr:uid="{00000000-0005-0000-0000-000043000000}"/>
    <cellStyle name="Accent5 3" xfId="69" xr:uid="{00000000-0005-0000-0000-000044000000}"/>
    <cellStyle name="Accent6" xfId="70" builtinId="49" customBuiltin="1"/>
    <cellStyle name="Accent6 2" xfId="71" xr:uid="{00000000-0005-0000-0000-000046000000}"/>
    <cellStyle name="Accent6 3" xfId="72" xr:uid="{00000000-0005-0000-0000-000047000000}"/>
    <cellStyle name="Bad" xfId="73" builtinId="27" customBuiltin="1"/>
    <cellStyle name="Bad 2" xfId="74" xr:uid="{00000000-0005-0000-0000-000049000000}"/>
    <cellStyle name="Bad 3" xfId="75" xr:uid="{00000000-0005-0000-0000-00004A000000}"/>
    <cellStyle name="Calculation" xfId="76" builtinId="22" customBuiltin="1"/>
    <cellStyle name="Calculation 2" xfId="77" xr:uid="{00000000-0005-0000-0000-00004C000000}"/>
    <cellStyle name="Calculation 3" xfId="78" xr:uid="{00000000-0005-0000-0000-00004D000000}"/>
    <cellStyle name="Check Cell" xfId="79" builtinId="23" customBuiltin="1"/>
    <cellStyle name="Check Cell 2" xfId="80" xr:uid="{00000000-0005-0000-0000-00004F000000}"/>
    <cellStyle name="Check Cell 3" xfId="81" xr:uid="{00000000-0005-0000-0000-000050000000}"/>
    <cellStyle name="Explanatory Text" xfId="82" builtinId="53" customBuiltin="1"/>
    <cellStyle name="Explanatory Text 2" xfId="83" xr:uid="{00000000-0005-0000-0000-000052000000}"/>
    <cellStyle name="Explanatory Text 3" xfId="84" xr:uid="{00000000-0005-0000-0000-000053000000}"/>
    <cellStyle name="Good" xfId="85" builtinId="26" customBuiltin="1"/>
    <cellStyle name="Good 2" xfId="86" xr:uid="{00000000-0005-0000-0000-000055000000}"/>
    <cellStyle name="Good 3" xfId="87" xr:uid="{00000000-0005-0000-0000-000056000000}"/>
    <cellStyle name="Heading 1" xfId="88" builtinId="16" customBuiltin="1"/>
    <cellStyle name="Heading 1 2" xfId="89" xr:uid="{00000000-0005-0000-0000-000058000000}"/>
    <cellStyle name="Heading 1 3" xfId="90" xr:uid="{00000000-0005-0000-0000-000059000000}"/>
    <cellStyle name="Heading 2" xfId="91" builtinId="17" customBuiltin="1"/>
    <cellStyle name="Heading 2 2" xfId="92" xr:uid="{00000000-0005-0000-0000-00005B000000}"/>
    <cellStyle name="Heading 2 3" xfId="93" xr:uid="{00000000-0005-0000-0000-00005C000000}"/>
    <cellStyle name="Heading 3" xfId="94" builtinId="18" customBuiltin="1"/>
    <cellStyle name="Heading 3 2" xfId="95" xr:uid="{00000000-0005-0000-0000-00005E000000}"/>
    <cellStyle name="Heading 3 3" xfId="96" xr:uid="{00000000-0005-0000-0000-00005F000000}"/>
    <cellStyle name="Heading 4" xfId="97" builtinId="19" customBuiltin="1"/>
    <cellStyle name="Heading 4 2" xfId="98" xr:uid="{00000000-0005-0000-0000-000061000000}"/>
    <cellStyle name="Heading 4 3" xfId="99" xr:uid="{00000000-0005-0000-0000-000062000000}"/>
    <cellStyle name="Hyperlink 2" xfId="302" xr:uid="{00000000-0005-0000-0000-000063000000}"/>
    <cellStyle name="Hyperlink 3" xfId="301" xr:uid="{00000000-0005-0000-0000-000064000000}"/>
    <cellStyle name="Input" xfId="100" builtinId="20" customBuiltin="1"/>
    <cellStyle name="Input 2" xfId="101" xr:uid="{00000000-0005-0000-0000-000066000000}"/>
    <cellStyle name="Input 3" xfId="102" xr:uid="{00000000-0005-0000-0000-000067000000}"/>
    <cellStyle name="Linked Cell" xfId="103" builtinId="24" customBuiltin="1"/>
    <cellStyle name="Linked Cell 2" xfId="104" xr:uid="{00000000-0005-0000-0000-000069000000}"/>
    <cellStyle name="Linked Cell 3" xfId="105" xr:uid="{00000000-0005-0000-0000-00006A000000}"/>
    <cellStyle name="Neutral" xfId="106" builtinId="28" customBuiltin="1"/>
    <cellStyle name="Neutral 2" xfId="107" xr:uid="{00000000-0005-0000-0000-00006C000000}"/>
    <cellStyle name="Neutral 3" xfId="108" xr:uid="{00000000-0005-0000-0000-00006D000000}"/>
    <cellStyle name="Normal" xfId="0" builtinId="0"/>
    <cellStyle name="Normal 2" xfId="109" xr:uid="{00000000-0005-0000-0000-00006F000000}"/>
    <cellStyle name="Normal 2 2" xfId="110" xr:uid="{00000000-0005-0000-0000-000070000000}"/>
    <cellStyle name="Normal 2 2 2" xfId="131" xr:uid="{00000000-0005-0000-0000-000071000000}"/>
    <cellStyle name="Normal 2 3" xfId="130" xr:uid="{00000000-0005-0000-0000-000072000000}"/>
    <cellStyle name="Normal 2 4" xfId="296" xr:uid="{00000000-0005-0000-0000-000073000000}"/>
    <cellStyle name="Normal 3" xfId="111" xr:uid="{00000000-0005-0000-0000-000074000000}"/>
    <cellStyle name="Normal 3 10" xfId="496" xr:uid="{00000000-0005-0000-0000-000075000000}"/>
    <cellStyle name="Normal 3 10 2" xfId="784" xr:uid="{00000000-0005-0000-0000-000076000000}"/>
    <cellStyle name="Normal 3 10 2 2" xfId="1522" xr:uid="{00000000-0005-0000-0000-000077000000}"/>
    <cellStyle name="Normal 3 10 3" xfId="1234" xr:uid="{00000000-0005-0000-0000-000078000000}"/>
    <cellStyle name="Normal 3 11" xfId="400" xr:uid="{00000000-0005-0000-0000-000079000000}"/>
    <cellStyle name="Normal 3 11 2" xfId="688" xr:uid="{00000000-0005-0000-0000-00007A000000}"/>
    <cellStyle name="Normal 3 11 2 2" xfId="1426" xr:uid="{00000000-0005-0000-0000-00007B000000}"/>
    <cellStyle name="Normal 3 11 3" xfId="1138" xr:uid="{00000000-0005-0000-0000-00007C000000}"/>
    <cellStyle name="Normal 3 12" xfId="297" xr:uid="{00000000-0005-0000-0000-00007D000000}"/>
    <cellStyle name="Normal 3 12 2" xfId="1042" xr:uid="{00000000-0005-0000-0000-00007E000000}"/>
    <cellStyle name="Normal 3 13" xfId="592" xr:uid="{00000000-0005-0000-0000-00007F000000}"/>
    <cellStyle name="Normal 3 13 2" xfId="1330" xr:uid="{00000000-0005-0000-0000-000080000000}"/>
    <cellStyle name="Normal 3 14" xfId="880" xr:uid="{00000000-0005-0000-0000-000081000000}"/>
    <cellStyle name="Normal 3 2" xfId="132" xr:uid="{00000000-0005-0000-0000-000082000000}"/>
    <cellStyle name="Normal 3 2 10" xfId="401" xr:uid="{00000000-0005-0000-0000-000083000000}"/>
    <cellStyle name="Normal 3 2 10 2" xfId="689" xr:uid="{00000000-0005-0000-0000-000084000000}"/>
    <cellStyle name="Normal 3 2 10 2 2" xfId="1427" xr:uid="{00000000-0005-0000-0000-000085000000}"/>
    <cellStyle name="Normal 3 2 10 3" xfId="1139" xr:uid="{00000000-0005-0000-0000-000086000000}"/>
    <cellStyle name="Normal 3 2 11" xfId="298" xr:uid="{00000000-0005-0000-0000-000087000000}"/>
    <cellStyle name="Normal 3 2 11 2" xfId="1043" xr:uid="{00000000-0005-0000-0000-000088000000}"/>
    <cellStyle name="Normal 3 2 12" xfId="593" xr:uid="{00000000-0005-0000-0000-000089000000}"/>
    <cellStyle name="Normal 3 2 12 2" xfId="1331" xr:uid="{00000000-0005-0000-0000-00008A000000}"/>
    <cellStyle name="Normal 3 2 13" xfId="881" xr:uid="{00000000-0005-0000-0000-00008B000000}"/>
    <cellStyle name="Normal 3 2 2" xfId="137" xr:uid="{00000000-0005-0000-0000-00008C000000}"/>
    <cellStyle name="Normal 3 2 2 2" xfId="142" xr:uid="{00000000-0005-0000-0000-00008D000000}"/>
    <cellStyle name="Normal 3 2 2 2 2" xfId="152" xr:uid="{00000000-0005-0000-0000-00008E000000}"/>
    <cellStyle name="Normal 3 2 2 2 2 2" xfId="172" xr:uid="{00000000-0005-0000-0000-00008F000000}"/>
    <cellStyle name="Normal 3 2 2 2 2 2 2" xfId="212" xr:uid="{00000000-0005-0000-0000-000090000000}"/>
    <cellStyle name="Normal 3 2 2 2 2 2 2 2" xfId="292" xr:uid="{00000000-0005-0000-0000-000091000000}"/>
    <cellStyle name="Normal 3 2 2 2 2 2 2 2 2" xfId="1038" xr:uid="{00000000-0005-0000-0000-000092000000}"/>
    <cellStyle name="Normal 3 2 2 2 2 2 2 3" xfId="958" xr:uid="{00000000-0005-0000-0000-000093000000}"/>
    <cellStyle name="Normal 3 2 2 2 2 2 3" xfId="252" xr:uid="{00000000-0005-0000-0000-000094000000}"/>
    <cellStyle name="Normal 3 2 2 2 2 2 3 2" xfId="998" xr:uid="{00000000-0005-0000-0000-000095000000}"/>
    <cellStyle name="Normal 3 2 2 2 2 2 4" xfId="918" xr:uid="{00000000-0005-0000-0000-000096000000}"/>
    <cellStyle name="Normal 3 2 2 2 2 3" xfId="192" xr:uid="{00000000-0005-0000-0000-000097000000}"/>
    <cellStyle name="Normal 3 2 2 2 2 3 2" xfId="272" xr:uid="{00000000-0005-0000-0000-000098000000}"/>
    <cellStyle name="Normal 3 2 2 2 2 3 2 2" xfId="1018" xr:uid="{00000000-0005-0000-0000-000099000000}"/>
    <cellStyle name="Normal 3 2 2 2 2 3 3" xfId="938" xr:uid="{00000000-0005-0000-0000-00009A000000}"/>
    <cellStyle name="Normal 3 2 2 2 2 4" xfId="232" xr:uid="{00000000-0005-0000-0000-00009B000000}"/>
    <cellStyle name="Normal 3 2 2 2 2 4 2" xfId="978" xr:uid="{00000000-0005-0000-0000-00009C000000}"/>
    <cellStyle name="Normal 3 2 2 2 2 5" xfId="898" xr:uid="{00000000-0005-0000-0000-00009D000000}"/>
    <cellStyle name="Normal 3 2 2 2 3" xfId="162" xr:uid="{00000000-0005-0000-0000-00009E000000}"/>
    <cellStyle name="Normal 3 2 2 2 3 2" xfId="202" xr:uid="{00000000-0005-0000-0000-00009F000000}"/>
    <cellStyle name="Normal 3 2 2 2 3 2 2" xfId="282" xr:uid="{00000000-0005-0000-0000-0000A0000000}"/>
    <cellStyle name="Normal 3 2 2 2 3 2 2 2" xfId="1028" xr:uid="{00000000-0005-0000-0000-0000A1000000}"/>
    <cellStyle name="Normal 3 2 2 2 3 2 3" xfId="948" xr:uid="{00000000-0005-0000-0000-0000A2000000}"/>
    <cellStyle name="Normal 3 2 2 2 3 3" xfId="242" xr:uid="{00000000-0005-0000-0000-0000A3000000}"/>
    <cellStyle name="Normal 3 2 2 2 3 3 2" xfId="988" xr:uid="{00000000-0005-0000-0000-0000A4000000}"/>
    <cellStyle name="Normal 3 2 2 2 3 4" xfId="908" xr:uid="{00000000-0005-0000-0000-0000A5000000}"/>
    <cellStyle name="Normal 3 2 2 2 4" xfId="182" xr:uid="{00000000-0005-0000-0000-0000A6000000}"/>
    <cellStyle name="Normal 3 2 2 2 4 2" xfId="262" xr:uid="{00000000-0005-0000-0000-0000A7000000}"/>
    <cellStyle name="Normal 3 2 2 2 4 2 2" xfId="1008" xr:uid="{00000000-0005-0000-0000-0000A8000000}"/>
    <cellStyle name="Normal 3 2 2 2 4 3" xfId="928" xr:uid="{00000000-0005-0000-0000-0000A9000000}"/>
    <cellStyle name="Normal 3 2 2 2 5" xfId="222" xr:uid="{00000000-0005-0000-0000-0000AA000000}"/>
    <cellStyle name="Normal 3 2 2 2 5 2" xfId="968" xr:uid="{00000000-0005-0000-0000-0000AB000000}"/>
    <cellStyle name="Normal 3 2 2 2 6" xfId="888" xr:uid="{00000000-0005-0000-0000-0000AC000000}"/>
    <cellStyle name="Normal 3 2 2 3" xfId="147" xr:uid="{00000000-0005-0000-0000-0000AD000000}"/>
    <cellStyle name="Normal 3 2 2 3 2" xfId="167" xr:uid="{00000000-0005-0000-0000-0000AE000000}"/>
    <cellStyle name="Normal 3 2 2 3 2 2" xfId="207" xr:uid="{00000000-0005-0000-0000-0000AF000000}"/>
    <cellStyle name="Normal 3 2 2 3 2 2 2" xfId="287" xr:uid="{00000000-0005-0000-0000-0000B0000000}"/>
    <cellStyle name="Normal 3 2 2 3 2 2 2 2" xfId="1033" xr:uid="{00000000-0005-0000-0000-0000B1000000}"/>
    <cellStyle name="Normal 3 2 2 3 2 2 3" xfId="953" xr:uid="{00000000-0005-0000-0000-0000B2000000}"/>
    <cellStyle name="Normal 3 2 2 3 2 3" xfId="247" xr:uid="{00000000-0005-0000-0000-0000B3000000}"/>
    <cellStyle name="Normal 3 2 2 3 2 3 2" xfId="993" xr:uid="{00000000-0005-0000-0000-0000B4000000}"/>
    <cellStyle name="Normal 3 2 2 3 2 4" xfId="913" xr:uid="{00000000-0005-0000-0000-0000B5000000}"/>
    <cellStyle name="Normal 3 2 2 3 3" xfId="187" xr:uid="{00000000-0005-0000-0000-0000B6000000}"/>
    <cellStyle name="Normal 3 2 2 3 3 2" xfId="267" xr:uid="{00000000-0005-0000-0000-0000B7000000}"/>
    <cellStyle name="Normal 3 2 2 3 3 2 2" xfId="1013" xr:uid="{00000000-0005-0000-0000-0000B8000000}"/>
    <cellStyle name="Normal 3 2 2 3 3 3" xfId="933" xr:uid="{00000000-0005-0000-0000-0000B9000000}"/>
    <cellStyle name="Normal 3 2 2 3 4" xfId="227" xr:uid="{00000000-0005-0000-0000-0000BA000000}"/>
    <cellStyle name="Normal 3 2 2 3 4 2" xfId="973" xr:uid="{00000000-0005-0000-0000-0000BB000000}"/>
    <cellStyle name="Normal 3 2 2 3 5" xfId="893" xr:uid="{00000000-0005-0000-0000-0000BC000000}"/>
    <cellStyle name="Normal 3 2 2 4" xfId="157" xr:uid="{00000000-0005-0000-0000-0000BD000000}"/>
    <cellStyle name="Normal 3 2 2 4 2" xfId="197" xr:uid="{00000000-0005-0000-0000-0000BE000000}"/>
    <cellStyle name="Normal 3 2 2 4 2 2" xfId="277" xr:uid="{00000000-0005-0000-0000-0000BF000000}"/>
    <cellStyle name="Normal 3 2 2 4 2 2 2" xfId="1023" xr:uid="{00000000-0005-0000-0000-0000C0000000}"/>
    <cellStyle name="Normal 3 2 2 4 2 3" xfId="943" xr:uid="{00000000-0005-0000-0000-0000C1000000}"/>
    <cellStyle name="Normal 3 2 2 4 3" xfId="237" xr:uid="{00000000-0005-0000-0000-0000C2000000}"/>
    <cellStyle name="Normal 3 2 2 4 3 2" xfId="983" xr:uid="{00000000-0005-0000-0000-0000C3000000}"/>
    <cellStyle name="Normal 3 2 2 4 4" xfId="903" xr:uid="{00000000-0005-0000-0000-0000C4000000}"/>
    <cellStyle name="Normal 3 2 2 5" xfId="177" xr:uid="{00000000-0005-0000-0000-0000C5000000}"/>
    <cellStyle name="Normal 3 2 2 5 2" xfId="257" xr:uid="{00000000-0005-0000-0000-0000C6000000}"/>
    <cellStyle name="Normal 3 2 2 5 2 2" xfId="1003" xr:uid="{00000000-0005-0000-0000-0000C7000000}"/>
    <cellStyle name="Normal 3 2 2 5 3" xfId="923" xr:uid="{00000000-0005-0000-0000-0000C8000000}"/>
    <cellStyle name="Normal 3 2 2 6" xfId="217" xr:uid="{00000000-0005-0000-0000-0000C9000000}"/>
    <cellStyle name="Normal 3 2 2 6 2" xfId="963" xr:uid="{00000000-0005-0000-0000-0000CA000000}"/>
    <cellStyle name="Normal 3 2 2 7" xfId="304" xr:uid="{00000000-0005-0000-0000-0000CB000000}"/>
    <cellStyle name="Normal 3 2 2 8" xfId="883" xr:uid="{00000000-0005-0000-0000-0000CC000000}"/>
    <cellStyle name="Normal 3 2 3" xfId="140" xr:uid="{00000000-0005-0000-0000-0000CD000000}"/>
    <cellStyle name="Normal 3 2 3 10" xfId="886" xr:uid="{00000000-0005-0000-0000-0000CE000000}"/>
    <cellStyle name="Normal 3 2 3 2" xfId="150" xr:uid="{00000000-0005-0000-0000-0000CF000000}"/>
    <cellStyle name="Normal 3 2 3 2 2" xfId="170" xr:uid="{00000000-0005-0000-0000-0000D0000000}"/>
    <cellStyle name="Normal 3 2 3 2 2 2" xfId="210" xr:uid="{00000000-0005-0000-0000-0000D1000000}"/>
    <cellStyle name="Normal 3 2 3 2 2 2 2" xfId="290" xr:uid="{00000000-0005-0000-0000-0000D2000000}"/>
    <cellStyle name="Normal 3 2 3 2 2 2 2 2" xfId="1036" xr:uid="{00000000-0005-0000-0000-0000D3000000}"/>
    <cellStyle name="Normal 3 2 3 2 2 2 3" xfId="541" xr:uid="{00000000-0005-0000-0000-0000D4000000}"/>
    <cellStyle name="Normal 3 2 3 2 2 2 3 2" xfId="1279" xr:uid="{00000000-0005-0000-0000-0000D5000000}"/>
    <cellStyle name="Normal 3 2 3 2 2 2 4" xfId="829" xr:uid="{00000000-0005-0000-0000-0000D6000000}"/>
    <cellStyle name="Normal 3 2 3 2 2 2 4 2" xfId="1567" xr:uid="{00000000-0005-0000-0000-0000D7000000}"/>
    <cellStyle name="Normal 3 2 3 2 2 2 5" xfId="956" xr:uid="{00000000-0005-0000-0000-0000D8000000}"/>
    <cellStyle name="Normal 3 2 3 2 2 3" xfId="250" xr:uid="{00000000-0005-0000-0000-0000D9000000}"/>
    <cellStyle name="Normal 3 2 3 2 2 3 2" xfId="445" xr:uid="{00000000-0005-0000-0000-0000DA000000}"/>
    <cellStyle name="Normal 3 2 3 2 2 3 2 2" xfId="1183" xr:uid="{00000000-0005-0000-0000-0000DB000000}"/>
    <cellStyle name="Normal 3 2 3 2 2 3 3" xfId="733" xr:uid="{00000000-0005-0000-0000-0000DC000000}"/>
    <cellStyle name="Normal 3 2 3 2 2 3 3 2" xfId="1471" xr:uid="{00000000-0005-0000-0000-0000DD000000}"/>
    <cellStyle name="Normal 3 2 3 2 2 3 4" xfId="996" xr:uid="{00000000-0005-0000-0000-0000DE000000}"/>
    <cellStyle name="Normal 3 2 3 2 2 4" xfId="349" xr:uid="{00000000-0005-0000-0000-0000DF000000}"/>
    <cellStyle name="Normal 3 2 3 2 2 4 2" xfId="1087" xr:uid="{00000000-0005-0000-0000-0000E0000000}"/>
    <cellStyle name="Normal 3 2 3 2 2 5" xfId="637" xr:uid="{00000000-0005-0000-0000-0000E1000000}"/>
    <cellStyle name="Normal 3 2 3 2 2 5 2" xfId="1375" xr:uid="{00000000-0005-0000-0000-0000E2000000}"/>
    <cellStyle name="Normal 3 2 3 2 2 6" xfId="916" xr:uid="{00000000-0005-0000-0000-0000E3000000}"/>
    <cellStyle name="Normal 3 2 3 2 3" xfId="190" xr:uid="{00000000-0005-0000-0000-0000E4000000}"/>
    <cellStyle name="Normal 3 2 3 2 3 2" xfId="270" xr:uid="{00000000-0005-0000-0000-0000E5000000}"/>
    <cellStyle name="Normal 3 2 3 2 3 2 2" xfId="565" xr:uid="{00000000-0005-0000-0000-0000E6000000}"/>
    <cellStyle name="Normal 3 2 3 2 3 2 2 2" xfId="1303" xr:uid="{00000000-0005-0000-0000-0000E7000000}"/>
    <cellStyle name="Normal 3 2 3 2 3 2 3" xfId="853" xr:uid="{00000000-0005-0000-0000-0000E8000000}"/>
    <cellStyle name="Normal 3 2 3 2 3 2 3 2" xfId="1591" xr:uid="{00000000-0005-0000-0000-0000E9000000}"/>
    <cellStyle name="Normal 3 2 3 2 3 2 4" xfId="1016" xr:uid="{00000000-0005-0000-0000-0000EA000000}"/>
    <cellStyle name="Normal 3 2 3 2 3 3" xfId="469" xr:uid="{00000000-0005-0000-0000-0000EB000000}"/>
    <cellStyle name="Normal 3 2 3 2 3 3 2" xfId="757" xr:uid="{00000000-0005-0000-0000-0000EC000000}"/>
    <cellStyle name="Normal 3 2 3 2 3 3 2 2" xfId="1495" xr:uid="{00000000-0005-0000-0000-0000ED000000}"/>
    <cellStyle name="Normal 3 2 3 2 3 3 3" xfId="1207" xr:uid="{00000000-0005-0000-0000-0000EE000000}"/>
    <cellStyle name="Normal 3 2 3 2 3 4" xfId="373" xr:uid="{00000000-0005-0000-0000-0000EF000000}"/>
    <cellStyle name="Normal 3 2 3 2 3 4 2" xfId="1111" xr:uid="{00000000-0005-0000-0000-0000F0000000}"/>
    <cellStyle name="Normal 3 2 3 2 3 5" xfId="661" xr:uid="{00000000-0005-0000-0000-0000F1000000}"/>
    <cellStyle name="Normal 3 2 3 2 3 5 2" xfId="1399" xr:uid="{00000000-0005-0000-0000-0000F2000000}"/>
    <cellStyle name="Normal 3 2 3 2 3 6" xfId="936" xr:uid="{00000000-0005-0000-0000-0000F3000000}"/>
    <cellStyle name="Normal 3 2 3 2 4" xfId="230" xr:uid="{00000000-0005-0000-0000-0000F4000000}"/>
    <cellStyle name="Normal 3 2 3 2 4 2" xfId="589" xr:uid="{00000000-0005-0000-0000-0000F5000000}"/>
    <cellStyle name="Normal 3 2 3 2 4 2 2" xfId="877" xr:uid="{00000000-0005-0000-0000-0000F6000000}"/>
    <cellStyle name="Normal 3 2 3 2 4 2 2 2" xfId="1615" xr:uid="{00000000-0005-0000-0000-0000F7000000}"/>
    <cellStyle name="Normal 3 2 3 2 4 2 3" xfId="1327" xr:uid="{00000000-0005-0000-0000-0000F8000000}"/>
    <cellStyle name="Normal 3 2 3 2 4 3" xfId="493" xr:uid="{00000000-0005-0000-0000-0000F9000000}"/>
    <cellStyle name="Normal 3 2 3 2 4 3 2" xfId="781" xr:uid="{00000000-0005-0000-0000-0000FA000000}"/>
    <cellStyle name="Normal 3 2 3 2 4 3 2 2" xfId="1519" xr:uid="{00000000-0005-0000-0000-0000FB000000}"/>
    <cellStyle name="Normal 3 2 3 2 4 3 3" xfId="1231" xr:uid="{00000000-0005-0000-0000-0000FC000000}"/>
    <cellStyle name="Normal 3 2 3 2 4 4" xfId="397" xr:uid="{00000000-0005-0000-0000-0000FD000000}"/>
    <cellStyle name="Normal 3 2 3 2 4 4 2" xfId="1135" xr:uid="{00000000-0005-0000-0000-0000FE000000}"/>
    <cellStyle name="Normal 3 2 3 2 4 5" xfId="685" xr:uid="{00000000-0005-0000-0000-0000FF000000}"/>
    <cellStyle name="Normal 3 2 3 2 4 5 2" xfId="1423" xr:uid="{00000000-0005-0000-0000-000000010000}"/>
    <cellStyle name="Normal 3 2 3 2 4 6" xfId="976" xr:uid="{00000000-0005-0000-0000-000001010000}"/>
    <cellStyle name="Normal 3 2 3 2 5" xfId="517" xr:uid="{00000000-0005-0000-0000-000002010000}"/>
    <cellStyle name="Normal 3 2 3 2 5 2" xfId="805" xr:uid="{00000000-0005-0000-0000-000003010000}"/>
    <cellStyle name="Normal 3 2 3 2 5 2 2" xfId="1543" xr:uid="{00000000-0005-0000-0000-000004010000}"/>
    <cellStyle name="Normal 3 2 3 2 5 3" xfId="1255" xr:uid="{00000000-0005-0000-0000-000005010000}"/>
    <cellStyle name="Normal 3 2 3 2 6" xfId="421" xr:uid="{00000000-0005-0000-0000-000006010000}"/>
    <cellStyle name="Normal 3 2 3 2 6 2" xfId="709" xr:uid="{00000000-0005-0000-0000-000007010000}"/>
    <cellStyle name="Normal 3 2 3 2 6 2 2" xfId="1447" xr:uid="{00000000-0005-0000-0000-000008010000}"/>
    <cellStyle name="Normal 3 2 3 2 6 3" xfId="1159" xr:uid="{00000000-0005-0000-0000-000009010000}"/>
    <cellStyle name="Normal 3 2 3 2 7" xfId="325" xr:uid="{00000000-0005-0000-0000-00000A010000}"/>
    <cellStyle name="Normal 3 2 3 2 7 2" xfId="1063" xr:uid="{00000000-0005-0000-0000-00000B010000}"/>
    <cellStyle name="Normal 3 2 3 2 8" xfId="613" xr:uid="{00000000-0005-0000-0000-00000C010000}"/>
    <cellStyle name="Normal 3 2 3 2 8 2" xfId="1351" xr:uid="{00000000-0005-0000-0000-00000D010000}"/>
    <cellStyle name="Normal 3 2 3 2 9" xfId="896" xr:uid="{00000000-0005-0000-0000-00000E010000}"/>
    <cellStyle name="Normal 3 2 3 3" xfId="160" xr:uid="{00000000-0005-0000-0000-00000F010000}"/>
    <cellStyle name="Normal 3 2 3 3 2" xfId="200" xr:uid="{00000000-0005-0000-0000-000010010000}"/>
    <cellStyle name="Normal 3 2 3 3 2 2" xfId="280" xr:uid="{00000000-0005-0000-0000-000011010000}"/>
    <cellStyle name="Normal 3 2 3 3 2 2 2" xfId="1026" xr:uid="{00000000-0005-0000-0000-000012010000}"/>
    <cellStyle name="Normal 3 2 3 3 2 3" xfId="525" xr:uid="{00000000-0005-0000-0000-000013010000}"/>
    <cellStyle name="Normal 3 2 3 3 2 3 2" xfId="1263" xr:uid="{00000000-0005-0000-0000-000014010000}"/>
    <cellStyle name="Normal 3 2 3 3 2 4" xfId="813" xr:uid="{00000000-0005-0000-0000-000015010000}"/>
    <cellStyle name="Normal 3 2 3 3 2 4 2" xfId="1551" xr:uid="{00000000-0005-0000-0000-000016010000}"/>
    <cellStyle name="Normal 3 2 3 3 2 5" xfId="946" xr:uid="{00000000-0005-0000-0000-000017010000}"/>
    <cellStyle name="Normal 3 2 3 3 3" xfId="240" xr:uid="{00000000-0005-0000-0000-000018010000}"/>
    <cellStyle name="Normal 3 2 3 3 3 2" xfId="429" xr:uid="{00000000-0005-0000-0000-000019010000}"/>
    <cellStyle name="Normal 3 2 3 3 3 2 2" xfId="1167" xr:uid="{00000000-0005-0000-0000-00001A010000}"/>
    <cellStyle name="Normal 3 2 3 3 3 3" xfId="717" xr:uid="{00000000-0005-0000-0000-00001B010000}"/>
    <cellStyle name="Normal 3 2 3 3 3 3 2" xfId="1455" xr:uid="{00000000-0005-0000-0000-00001C010000}"/>
    <cellStyle name="Normal 3 2 3 3 3 4" xfId="986" xr:uid="{00000000-0005-0000-0000-00001D010000}"/>
    <cellStyle name="Normal 3 2 3 3 4" xfId="333" xr:uid="{00000000-0005-0000-0000-00001E010000}"/>
    <cellStyle name="Normal 3 2 3 3 4 2" xfId="1071" xr:uid="{00000000-0005-0000-0000-00001F010000}"/>
    <cellStyle name="Normal 3 2 3 3 5" xfId="621" xr:uid="{00000000-0005-0000-0000-000020010000}"/>
    <cellStyle name="Normal 3 2 3 3 5 2" xfId="1359" xr:uid="{00000000-0005-0000-0000-000021010000}"/>
    <cellStyle name="Normal 3 2 3 3 6" xfId="906" xr:uid="{00000000-0005-0000-0000-000022010000}"/>
    <cellStyle name="Normal 3 2 3 4" xfId="180" xr:uid="{00000000-0005-0000-0000-000023010000}"/>
    <cellStyle name="Normal 3 2 3 4 2" xfId="260" xr:uid="{00000000-0005-0000-0000-000024010000}"/>
    <cellStyle name="Normal 3 2 3 4 2 2" xfId="549" xr:uid="{00000000-0005-0000-0000-000025010000}"/>
    <cellStyle name="Normal 3 2 3 4 2 2 2" xfId="1287" xr:uid="{00000000-0005-0000-0000-000026010000}"/>
    <cellStyle name="Normal 3 2 3 4 2 3" xfId="837" xr:uid="{00000000-0005-0000-0000-000027010000}"/>
    <cellStyle name="Normal 3 2 3 4 2 3 2" xfId="1575" xr:uid="{00000000-0005-0000-0000-000028010000}"/>
    <cellStyle name="Normal 3 2 3 4 2 4" xfId="1006" xr:uid="{00000000-0005-0000-0000-000029010000}"/>
    <cellStyle name="Normal 3 2 3 4 3" xfId="453" xr:uid="{00000000-0005-0000-0000-00002A010000}"/>
    <cellStyle name="Normal 3 2 3 4 3 2" xfId="741" xr:uid="{00000000-0005-0000-0000-00002B010000}"/>
    <cellStyle name="Normal 3 2 3 4 3 2 2" xfId="1479" xr:uid="{00000000-0005-0000-0000-00002C010000}"/>
    <cellStyle name="Normal 3 2 3 4 3 3" xfId="1191" xr:uid="{00000000-0005-0000-0000-00002D010000}"/>
    <cellStyle name="Normal 3 2 3 4 4" xfId="357" xr:uid="{00000000-0005-0000-0000-00002E010000}"/>
    <cellStyle name="Normal 3 2 3 4 4 2" xfId="1095" xr:uid="{00000000-0005-0000-0000-00002F010000}"/>
    <cellStyle name="Normal 3 2 3 4 5" xfId="645" xr:uid="{00000000-0005-0000-0000-000030010000}"/>
    <cellStyle name="Normal 3 2 3 4 5 2" xfId="1383" xr:uid="{00000000-0005-0000-0000-000031010000}"/>
    <cellStyle name="Normal 3 2 3 4 6" xfId="926" xr:uid="{00000000-0005-0000-0000-000032010000}"/>
    <cellStyle name="Normal 3 2 3 5" xfId="220" xr:uid="{00000000-0005-0000-0000-000033010000}"/>
    <cellStyle name="Normal 3 2 3 5 2" xfId="573" xr:uid="{00000000-0005-0000-0000-000034010000}"/>
    <cellStyle name="Normal 3 2 3 5 2 2" xfId="861" xr:uid="{00000000-0005-0000-0000-000035010000}"/>
    <cellStyle name="Normal 3 2 3 5 2 2 2" xfId="1599" xr:uid="{00000000-0005-0000-0000-000036010000}"/>
    <cellStyle name="Normal 3 2 3 5 2 3" xfId="1311" xr:uid="{00000000-0005-0000-0000-000037010000}"/>
    <cellStyle name="Normal 3 2 3 5 3" xfId="477" xr:uid="{00000000-0005-0000-0000-000038010000}"/>
    <cellStyle name="Normal 3 2 3 5 3 2" xfId="765" xr:uid="{00000000-0005-0000-0000-000039010000}"/>
    <cellStyle name="Normal 3 2 3 5 3 2 2" xfId="1503" xr:uid="{00000000-0005-0000-0000-00003A010000}"/>
    <cellStyle name="Normal 3 2 3 5 3 3" xfId="1215" xr:uid="{00000000-0005-0000-0000-00003B010000}"/>
    <cellStyle name="Normal 3 2 3 5 4" xfId="381" xr:uid="{00000000-0005-0000-0000-00003C010000}"/>
    <cellStyle name="Normal 3 2 3 5 4 2" xfId="1119" xr:uid="{00000000-0005-0000-0000-00003D010000}"/>
    <cellStyle name="Normal 3 2 3 5 5" xfId="669" xr:uid="{00000000-0005-0000-0000-00003E010000}"/>
    <cellStyle name="Normal 3 2 3 5 5 2" xfId="1407" xr:uid="{00000000-0005-0000-0000-00003F010000}"/>
    <cellStyle name="Normal 3 2 3 5 6" xfId="966" xr:uid="{00000000-0005-0000-0000-000040010000}"/>
    <cellStyle name="Normal 3 2 3 6" xfId="501" xr:uid="{00000000-0005-0000-0000-000041010000}"/>
    <cellStyle name="Normal 3 2 3 6 2" xfId="789" xr:uid="{00000000-0005-0000-0000-000042010000}"/>
    <cellStyle name="Normal 3 2 3 6 2 2" xfId="1527" xr:uid="{00000000-0005-0000-0000-000043010000}"/>
    <cellStyle name="Normal 3 2 3 6 3" xfId="1239" xr:uid="{00000000-0005-0000-0000-000044010000}"/>
    <cellStyle name="Normal 3 2 3 7" xfId="405" xr:uid="{00000000-0005-0000-0000-000045010000}"/>
    <cellStyle name="Normal 3 2 3 7 2" xfId="693" xr:uid="{00000000-0005-0000-0000-000046010000}"/>
    <cellStyle name="Normal 3 2 3 7 2 2" xfId="1431" xr:uid="{00000000-0005-0000-0000-000047010000}"/>
    <cellStyle name="Normal 3 2 3 7 3" xfId="1143" xr:uid="{00000000-0005-0000-0000-000048010000}"/>
    <cellStyle name="Normal 3 2 3 8" xfId="309" xr:uid="{00000000-0005-0000-0000-000049010000}"/>
    <cellStyle name="Normal 3 2 3 8 2" xfId="1047" xr:uid="{00000000-0005-0000-0000-00004A010000}"/>
    <cellStyle name="Normal 3 2 3 9" xfId="597" xr:uid="{00000000-0005-0000-0000-00004B010000}"/>
    <cellStyle name="Normal 3 2 3 9 2" xfId="1335" xr:uid="{00000000-0005-0000-0000-00004C010000}"/>
    <cellStyle name="Normal 3 2 4" xfId="145" xr:uid="{00000000-0005-0000-0000-00004D010000}"/>
    <cellStyle name="Normal 3 2 4 10" xfId="891" xr:uid="{00000000-0005-0000-0000-00004E010000}"/>
    <cellStyle name="Normal 3 2 4 2" xfId="165" xr:uid="{00000000-0005-0000-0000-00004F010000}"/>
    <cellStyle name="Normal 3 2 4 2 2" xfId="205" xr:uid="{00000000-0005-0000-0000-000050010000}"/>
    <cellStyle name="Normal 3 2 4 2 2 2" xfId="285" xr:uid="{00000000-0005-0000-0000-000051010000}"/>
    <cellStyle name="Normal 3 2 4 2 2 2 2" xfId="537" xr:uid="{00000000-0005-0000-0000-000052010000}"/>
    <cellStyle name="Normal 3 2 4 2 2 2 2 2" xfId="1275" xr:uid="{00000000-0005-0000-0000-000053010000}"/>
    <cellStyle name="Normal 3 2 4 2 2 2 3" xfId="825" xr:uid="{00000000-0005-0000-0000-000054010000}"/>
    <cellStyle name="Normal 3 2 4 2 2 2 3 2" xfId="1563" xr:uid="{00000000-0005-0000-0000-000055010000}"/>
    <cellStyle name="Normal 3 2 4 2 2 2 4" xfId="1031" xr:uid="{00000000-0005-0000-0000-000056010000}"/>
    <cellStyle name="Normal 3 2 4 2 2 3" xfId="441" xr:uid="{00000000-0005-0000-0000-000057010000}"/>
    <cellStyle name="Normal 3 2 4 2 2 3 2" xfId="729" xr:uid="{00000000-0005-0000-0000-000058010000}"/>
    <cellStyle name="Normal 3 2 4 2 2 3 2 2" xfId="1467" xr:uid="{00000000-0005-0000-0000-000059010000}"/>
    <cellStyle name="Normal 3 2 4 2 2 3 3" xfId="1179" xr:uid="{00000000-0005-0000-0000-00005A010000}"/>
    <cellStyle name="Normal 3 2 4 2 2 4" xfId="345" xr:uid="{00000000-0005-0000-0000-00005B010000}"/>
    <cellStyle name="Normal 3 2 4 2 2 4 2" xfId="1083" xr:uid="{00000000-0005-0000-0000-00005C010000}"/>
    <cellStyle name="Normal 3 2 4 2 2 5" xfId="633" xr:uid="{00000000-0005-0000-0000-00005D010000}"/>
    <cellStyle name="Normal 3 2 4 2 2 5 2" xfId="1371" xr:uid="{00000000-0005-0000-0000-00005E010000}"/>
    <cellStyle name="Normal 3 2 4 2 2 6" xfId="951" xr:uid="{00000000-0005-0000-0000-00005F010000}"/>
    <cellStyle name="Normal 3 2 4 2 3" xfId="245" xr:uid="{00000000-0005-0000-0000-000060010000}"/>
    <cellStyle name="Normal 3 2 4 2 3 2" xfId="561" xr:uid="{00000000-0005-0000-0000-000061010000}"/>
    <cellStyle name="Normal 3 2 4 2 3 2 2" xfId="849" xr:uid="{00000000-0005-0000-0000-000062010000}"/>
    <cellStyle name="Normal 3 2 4 2 3 2 2 2" xfId="1587" xr:uid="{00000000-0005-0000-0000-000063010000}"/>
    <cellStyle name="Normal 3 2 4 2 3 2 3" xfId="1299" xr:uid="{00000000-0005-0000-0000-000064010000}"/>
    <cellStyle name="Normal 3 2 4 2 3 3" xfId="465" xr:uid="{00000000-0005-0000-0000-000065010000}"/>
    <cellStyle name="Normal 3 2 4 2 3 3 2" xfId="753" xr:uid="{00000000-0005-0000-0000-000066010000}"/>
    <cellStyle name="Normal 3 2 4 2 3 3 2 2" xfId="1491" xr:uid="{00000000-0005-0000-0000-000067010000}"/>
    <cellStyle name="Normal 3 2 4 2 3 3 3" xfId="1203" xr:uid="{00000000-0005-0000-0000-000068010000}"/>
    <cellStyle name="Normal 3 2 4 2 3 4" xfId="369" xr:uid="{00000000-0005-0000-0000-000069010000}"/>
    <cellStyle name="Normal 3 2 4 2 3 4 2" xfId="1107" xr:uid="{00000000-0005-0000-0000-00006A010000}"/>
    <cellStyle name="Normal 3 2 4 2 3 5" xfId="657" xr:uid="{00000000-0005-0000-0000-00006B010000}"/>
    <cellStyle name="Normal 3 2 4 2 3 5 2" xfId="1395" xr:uid="{00000000-0005-0000-0000-00006C010000}"/>
    <cellStyle name="Normal 3 2 4 2 3 6" xfId="991" xr:uid="{00000000-0005-0000-0000-00006D010000}"/>
    <cellStyle name="Normal 3 2 4 2 4" xfId="393" xr:uid="{00000000-0005-0000-0000-00006E010000}"/>
    <cellStyle name="Normal 3 2 4 2 4 2" xfId="585" xr:uid="{00000000-0005-0000-0000-00006F010000}"/>
    <cellStyle name="Normal 3 2 4 2 4 2 2" xfId="873" xr:uid="{00000000-0005-0000-0000-000070010000}"/>
    <cellStyle name="Normal 3 2 4 2 4 2 2 2" xfId="1611" xr:uid="{00000000-0005-0000-0000-000071010000}"/>
    <cellStyle name="Normal 3 2 4 2 4 2 3" xfId="1323" xr:uid="{00000000-0005-0000-0000-000072010000}"/>
    <cellStyle name="Normal 3 2 4 2 4 3" xfId="489" xr:uid="{00000000-0005-0000-0000-000073010000}"/>
    <cellStyle name="Normal 3 2 4 2 4 3 2" xfId="777" xr:uid="{00000000-0005-0000-0000-000074010000}"/>
    <cellStyle name="Normal 3 2 4 2 4 3 2 2" xfId="1515" xr:uid="{00000000-0005-0000-0000-000075010000}"/>
    <cellStyle name="Normal 3 2 4 2 4 3 3" xfId="1227" xr:uid="{00000000-0005-0000-0000-000076010000}"/>
    <cellStyle name="Normal 3 2 4 2 4 4" xfId="681" xr:uid="{00000000-0005-0000-0000-000077010000}"/>
    <cellStyle name="Normal 3 2 4 2 4 4 2" xfId="1419" xr:uid="{00000000-0005-0000-0000-000078010000}"/>
    <cellStyle name="Normal 3 2 4 2 4 5" xfId="1131" xr:uid="{00000000-0005-0000-0000-000079010000}"/>
    <cellStyle name="Normal 3 2 4 2 5" xfId="513" xr:uid="{00000000-0005-0000-0000-00007A010000}"/>
    <cellStyle name="Normal 3 2 4 2 5 2" xfId="801" xr:uid="{00000000-0005-0000-0000-00007B010000}"/>
    <cellStyle name="Normal 3 2 4 2 5 2 2" xfId="1539" xr:uid="{00000000-0005-0000-0000-00007C010000}"/>
    <cellStyle name="Normal 3 2 4 2 5 3" xfId="1251" xr:uid="{00000000-0005-0000-0000-00007D010000}"/>
    <cellStyle name="Normal 3 2 4 2 6" xfId="417" xr:uid="{00000000-0005-0000-0000-00007E010000}"/>
    <cellStyle name="Normal 3 2 4 2 6 2" xfId="705" xr:uid="{00000000-0005-0000-0000-00007F010000}"/>
    <cellStyle name="Normal 3 2 4 2 6 2 2" xfId="1443" xr:uid="{00000000-0005-0000-0000-000080010000}"/>
    <cellStyle name="Normal 3 2 4 2 6 3" xfId="1155" xr:uid="{00000000-0005-0000-0000-000081010000}"/>
    <cellStyle name="Normal 3 2 4 2 7" xfId="321" xr:uid="{00000000-0005-0000-0000-000082010000}"/>
    <cellStyle name="Normal 3 2 4 2 7 2" xfId="1059" xr:uid="{00000000-0005-0000-0000-000083010000}"/>
    <cellStyle name="Normal 3 2 4 2 8" xfId="609" xr:uid="{00000000-0005-0000-0000-000084010000}"/>
    <cellStyle name="Normal 3 2 4 2 8 2" xfId="1347" xr:uid="{00000000-0005-0000-0000-000085010000}"/>
    <cellStyle name="Normal 3 2 4 2 9" xfId="911" xr:uid="{00000000-0005-0000-0000-000086010000}"/>
    <cellStyle name="Normal 3 2 4 3" xfId="185" xr:uid="{00000000-0005-0000-0000-000087010000}"/>
    <cellStyle name="Normal 3 2 4 3 2" xfId="265" xr:uid="{00000000-0005-0000-0000-000088010000}"/>
    <cellStyle name="Normal 3 2 4 3 2 2" xfId="529" xr:uid="{00000000-0005-0000-0000-000089010000}"/>
    <cellStyle name="Normal 3 2 4 3 2 2 2" xfId="1267" xr:uid="{00000000-0005-0000-0000-00008A010000}"/>
    <cellStyle name="Normal 3 2 4 3 2 3" xfId="817" xr:uid="{00000000-0005-0000-0000-00008B010000}"/>
    <cellStyle name="Normal 3 2 4 3 2 3 2" xfId="1555" xr:uid="{00000000-0005-0000-0000-00008C010000}"/>
    <cellStyle name="Normal 3 2 4 3 2 4" xfId="1011" xr:uid="{00000000-0005-0000-0000-00008D010000}"/>
    <cellStyle name="Normal 3 2 4 3 3" xfId="433" xr:uid="{00000000-0005-0000-0000-00008E010000}"/>
    <cellStyle name="Normal 3 2 4 3 3 2" xfId="721" xr:uid="{00000000-0005-0000-0000-00008F010000}"/>
    <cellStyle name="Normal 3 2 4 3 3 2 2" xfId="1459" xr:uid="{00000000-0005-0000-0000-000090010000}"/>
    <cellStyle name="Normal 3 2 4 3 3 3" xfId="1171" xr:uid="{00000000-0005-0000-0000-000091010000}"/>
    <cellStyle name="Normal 3 2 4 3 4" xfId="337" xr:uid="{00000000-0005-0000-0000-000092010000}"/>
    <cellStyle name="Normal 3 2 4 3 4 2" xfId="1075" xr:uid="{00000000-0005-0000-0000-000093010000}"/>
    <cellStyle name="Normal 3 2 4 3 5" xfId="625" xr:uid="{00000000-0005-0000-0000-000094010000}"/>
    <cellStyle name="Normal 3 2 4 3 5 2" xfId="1363" xr:uid="{00000000-0005-0000-0000-000095010000}"/>
    <cellStyle name="Normal 3 2 4 3 6" xfId="931" xr:uid="{00000000-0005-0000-0000-000096010000}"/>
    <cellStyle name="Normal 3 2 4 4" xfId="225" xr:uid="{00000000-0005-0000-0000-000097010000}"/>
    <cellStyle name="Normal 3 2 4 4 2" xfId="553" xr:uid="{00000000-0005-0000-0000-000098010000}"/>
    <cellStyle name="Normal 3 2 4 4 2 2" xfId="841" xr:uid="{00000000-0005-0000-0000-000099010000}"/>
    <cellStyle name="Normal 3 2 4 4 2 2 2" xfId="1579" xr:uid="{00000000-0005-0000-0000-00009A010000}"/>
    <cellStyle name="Normal 3 2 4 4 2 3" xfId="1291" xr:uid="{00000000-0005-0000-0000-00009B010000}"/>
    <cellStyle name="Normal 3 2 4 4 3" xfId="457" xr:uid="{00000000-0005-0000-0000-00009C010000}"/>
    <cellStyle name="Normal 3 2 4 4 3 2" xfId="745" xr:uid="{00000000-0005-0000-0000-00009D010000}"/>
    <cellStyle name="Normal 3 2 4 4 3 2 2" xfId="1483" xr:uid="{00000000-0005-0000-0000-00009E010000}"/>
    <cellStyle name="Normal 3 2 4 4 3 3" xfId="1195" xr:uid="{00000000-0005-0000-0000-00009F010000}"/>
    <cellStyle name="Normal 3 2 4 4 4" xfId="361" xr:uid="{00000000-0005-0000-0000-0000A0010000}"/>
    <cellStyle name="Normal 3 2 4 4 4 2" xfId="1099" xr:uid="{00000000-0005-0000-0000-0000A1010000}"/>
    <cellStyle name="Normal 3 2 4 4 5" xfId="649" xr:uid="{00000000-0005-0000-0000-0000A2010000}"/>
    <cellStyle name="Normal 3 2 4 4 5 2" xfId="1387" xr:uid="{00000000-0005-0000-0000-0000A3010000}"/>
    <cellStyle name="Normal 3 2 4 4 6" xfId="971" xr:uid="{00000000-0005-0000-0000-0000A4010000}"/>
    <cellStyle name="Normal 3 2 4 5" xfId="385" xr:uid="{00000000-0005-0000-0000-0000A5010000}"/>
    <cellStyle name="Normal 3 2 4 5 2" xfId="577" xr:uid="{00000000-0005-0000-0000-0000A6010000}"/>
    <cellStyle name="Normal 3 2 4 5 2 2" xfId="865" xr:uid="{00000000-0005-0000-0000-0000A7010000}"/>
    <cellStyle name="Normal 3 2 4 5 2 2 2" xfId="1603" xr:uid="{00000000-0005-0000-0000-0000A8010000}"/>
    <cellStyle name="Normal 3 2 4 5 2 3" xfId="1315" xr:uid="{00000000-0005-0000-0000-0000A9010000}"/>
    <cellStyle name="Normal 3 2 4 5 3" xfId="481" xr:uid="{00000000-0005-0000-0000-0000AA010000}"/>
    <cellStyle name="Normal 3 2 4 5 3 2" xfId="769" xr:uid="{00000000-0005-0000-0000-0000AB010000}"/>
    <cellStyle name="Normal 3 2 4 5 3 2 2" xfId="1507" xr:uid="{00000000-0005-0000-0000-0000AC010000}"/>
    <cellStyle name="Normal 3 2 4 5 3 3" xfId="1219" xr:uid="{00000000-0005-0000-0000-0000AD010000}"/>
    <cellStyle name="Normal 3 2 4 5 4" xfId="673" xr:uid="{00000000-0005-0000-0000-0000AE010000}"/>
    <cellStyle name="Normal 3 2 4 5 4 2" xfId="1411" xr:uid="{00000000-0005-0000-0000-0000AF010000}"/>
    <cellStyle name="Normal 3 2 4 5 5" xfId="1123" xr:uid="{00000000-0005-0000-0000-0000B0010000}"/>
    <cellStyle name="Normal 3 2 4 6" xfId="505" xr:uid="{00000000-0005-0000-0000-0000B1010000}"/>
    <cellStyle name="Normal 3 2 4 6 2" xfId="793" xr:uid="{00000000-0005-0000-0000-0000B2010000}"/>
    <cellStyle name="Normal 3 2 4 6 2 2" xfId="1531" xr:uid="{00000000-0005-0000-0000-0000B3010000}"/>
    <cellStyle name="Normal 3 2 4 6 3" xfId="1243" xr:uid="{00000000-0005-0000-0000-0000B4010000}"/>
    <cellStyle name="Normal 3 2 4 7" xfId="409" xr:uid="{00000000-0005-0000-0000-0000B5010000}"/>
    <cellStyle name="Normal 3 2 4 7 2" xfId="697" xr:uid="{00000000-0005-0000-0000-0000B6010000}"/>
    <cellStyle name="Normal 3 2 4 7 2 2" xfId="1435" xr:uid="{00000000-0005-0000-0000-0000B7010000}"/>
    <cellStyle name="Normal 3 2 4 7 3" xfId="1147" xr:uid="{00000000-0005-0000-0000-0000B8010000}"/>
    <cellStyle name="Normal 3 2 4 8" xfId="313" xr:uid="{00000000-0005-0000-0000-0000B9010000}"/>
    <cellStyle name="Normal 3 2 4 8 2" xfId="1051" xr:uid="{00000000-0005-0000-0000-0000BA010000}"/>
    <cellStyle name="Normal 3 2 4 9" xfId="601" xr:uid="{00000000-0005-0000-0000-0000BB010000}"/>
    <cellStyle name="Normal 3 2 4 9 2" xfId="1339" xr:uid="{00000000-0005-0000-0000-0000BC010000}"/>
    <cellStyle name="Normal 3 2 5" xfId="155" xr:uid="{00000000-0005-0000-0000-0000BD010000}"/>
    <cellStyle name="Normal 3 2 5 2" xfId="195" xr:uid="{00000000-0005-0000-0000-0000BE010000}"/>
    <cellStyle name="Normal 3 2 5 2 2" xfId="275" xr:uid="{00000000-0005-0000-0000-0000BF010000}"/>
    <cellStyle name="Normal 3 2 5 2 2 2" xfId="533" xr:uid="{00000000-0005-0000-0000-0000C0010000}"/>
    <cellStyle name="Normal 3 2 5 2 2 2 2" xfId="1271" xr:uid="{00000000-0005-0000-0000-0000C1010000}"/>
    <cellStyle name="Normal 3 2 5 2 2 3" xfId="821" xr:uid="{00000000-0005-0000-0000-0000C2010000}"/>
    <cellStyle name="Normal 3 2 5 2 2 3 2" xfId="1559" xr:uid="{00000000-0005-0000-0000-0000C3010000}"/>
    <cellStyle name="Normal 3 2 5 2 2 4" xfId="1021" xr:uid="{00000000-0005-0000-0000-0000C4010000}"/>
    <cellStyle name="Normal 3 2 5 2 3" xfId="437" xr:uid="{00000000-0005-0000-0000-0000C5010000}"/>
    <cellStyle name="Normal 3 2 5 2 3 2" xfId="725" xr:uid="{00000000-0005-0000-0000-0000C6010000}"/>
    <cellStyle name="Normal 3 2 5 2 3 2 2" xfId="1463" xr:uid="{00000000-0005-0000-0000-0000C7010000}"/>
    <cellStyle name="Normal 3 2 5 2 3 3" xfId="1175" xr:uid="{00000000-0005-0000-0000-0000C8010000}"/>
    <cellStyle name="Normal 3 2 5 2 4" xfId="341" xr:uid="{00000000-0005-0000-0000-0000C9010000}"/>
    <cellStyle name="Normal 3 2 5 2 4 2" xfId="1079" xr:uid="{00000000-0005-0000-0000-0000CA010000}"/>
    <cellStyle name="Normal 3 2 5 2 5" xfId="629" xr:uid="{00000000-0005-0000-0000-0000CB010000}"/>
    <cellStyle name="Normal 3 2 5 2 5 2" xfId="1367" xr:uid="{00000000-0005-0000-0000-0000CC010000}"/>
    <cellStyle name="Normal 3 2 5 2 6" xfId="941" xr:uid="{00000000-0005-0000-0000-0000CD010000}"/>
    <cellStyle name="Normal 3 2 5 3" xfId="235" xr:uid="{00000000-0005-0000-0000-0000CE010000}"/>
    <cellStyle name="Normal 3 2 5 3 2" xfId="557" xr:uid="{00000000-0005-0000-0000-0000CF010000}"/>
    <cellStyle name="Normal 3 2 5 3 2 2" xfId="845" xr:uid="{00000000-0005-0000-0000-0000D0010000}"/>
    <cellStyle name="Normal 3 2 5 3 2 2 2" xfId="1583" xr:uid="{00000000-0005-0000-0000-0000D1010000}"/>
    <cellStyle name="Normal 3 2 5 3 2 3" xfId="1295" xr:uid="{00000000-0005-0000-0000-0000D2010000}"/>
    <cellStyle name="Normal 3 2 5 3 3" xfId="461" xr:uid="{00000000-0005-0000-0000-0000D3010000}"/>
    <cellStyle name="Normal 3 2 5 3 3 2" xfId="749" xr:uid="{00000000-0005-0000-0000-0000D4010000}"/>
    <cellStyle name="Normal 3 2 5 3 3 2 2" xfId="1487" xr:uid="{00000000-0005-0000-0000-0000D5010000}"/>
    <cellStyle name="Normal 3 2 5 3 3 3" xfId="1199" xr:uid="{00000000-0005-0000-0000-0000D6010000}"/>
    <cellStyle name="Normal 3 2 5 3 4" xfId="365" xr:uid="{00000000-0005-0000-0000-0000D7010000}"/>
    <cellStyle name="Normal 3 2 5 3 4 2" xfId="1103" xr:uid="{00000000-0005-0000-0000-0000D8010000}"/>
    <cellStyle name="Normal 3 2 5 3 5" xfId="653" xr:uid="{00000000-0005-0000-0000-0000D9010000}"/>
    <cellStyle name="Normal 3 2 5 3 5 2" xfId="1391" xr:uid="{00000000-0005-0000-0000-0000DA010000}"/>
    <cellStyle name="Normal 3 2 5 3 6" xfId="981" xr:uid="{00000000-0005-0000-0000-0000DB010000}"/>
    <cellStyle name="Normal 3 2 5 4" xfId="389" xr:uid="{00000000-0005-0000-0000-0000DC010000}"/>
    <cellStyle name="Normal 3 2 5 4 2" xfId="581" xr:uid="{00000000-0005-0000-0000-0000DD010000}"/>
    <cellStyle name="Normal 3 2 5 4 2 2" xfId="869" xr:uid="{00000000-0005-0000-0000-0000DE010000}"/>
    <cellStyle name="Normal 3 2 5 4 2 2 2" xfId="1607" xr:uid="{00000000-0005-0000-0000-0000DF010000}"/>
    <cellStyle name="Normal 3 2 5 4 2 3" xfId="1319" xr:uid="{00000000-0005-0000-0000-0000E0010000}"/>
    <cellStyle name="Normal 3 2 5 4 3" xfId="485" xr:uid="{00000000-0005-0000-0000-0000E1010000}"/>
    <cellStyle name="Normal 3 2 5 4 3 2" xfId="773" xr:uid="{00000000-0005-0000-0000-0000E2010000}"/>
    <cellStyle name="Normal 3 2 5 4 3 2 2" xfId="1511" xr:uid="{00000000-0005-0000-0000-0000E3010000}"/>
    <cellStyle name="Normal 3 2 5 4 3 3" xfId="1223" xr:uid="{00000000-0005-0000-0000-0000E4010000}"/>
    <cellStyle name="Normal 3 2 5 4 4" xfId="677" xr:uid="{00000000-0005-0000-0000-0000E5010000}"/>
    <cellStyle name="Normal 3 2 5 4 4 2" xfId="1415" xr:uid="{00000000-0005-0000-0000-0000E6010000}"/>
    <cellStyle name="Normal 3 2 5 4 5" xfId="1127" xr:uid="{00000000-0005-0000-0000-0000E7010000}"/>
    <cellStyle name="Normal 3 2 5 5" xfId="509" xr:uid="{00000000-0005-0000-0000-0000E8010000}"/>
    <cellStyle name="Normal 3 2 5 5 2" xfId="797" xr:uid="{00000000-0005-0000-0000-0000E9010000}"/>
    <cellStyle name="Normal 3 2 5 5 2 2" xfId="1535" xr:uid="{00000000-0005-0000-0000-0000EA010000}"/>
    <cellStyle name="Normal 3 2 5 5 3" xfId="1247" xr:uid="{00000000-0005-0000-0000-0000EB010000}"/>
    <cellStyle name="Normal 3 2 5 6" xfId="413" xr:uid="{00000000-0005-0000-0000-0000EC010000}"/>
    <cellStyle name="Normal 3 2 5 6 2" xfId="701" xr:uid="{00000000-0005-0000-0000-0000ED010000}"/>
    <cellStyle name="Normal 3 2 5 6 2 2" xfId="1439" xr:uid="{00000000-0005-0000-0000-0000EE010000}"/>
    <cellStyle name="Normal 3 2 5 6 3" xfId="1151" xr:uid="{00000000-0005-0000-0000-0000EF010000}"/>
    <cellStyle name="Normal 3 2 5 7" xfId="317" xr:uid="{00000000-0005-0000-0000-0000F0010000}"/>
    <cellStyle name="Normal 3 2 5 7 2" xfId="1055" xr:uid="{00000000-0005-0000-0000-0000F1010000}"/>
    <cellStyle name="Normal 3 2 5 8" xfId="605" xr:uid="{00000000-0005-0000-0000-0000F2010000}"/>
    <cellStyle name="Normal 3 2 5 8 2" xfId="1343" xr:uid="{00000000-0005-0000-0000-0000F3010000}"/>
    <cellStyle name="Normal 3 2 5 9" xfId="901" xr:uid="{00000000-0005-0000-0000-0000F4010000}"/>
    <cellStyle name="Normal 3 2 6" xfId="175" xr:uid="{00000000-0005-0000-0000-0000F5010000}"/>
    <cellStyle name="Normal 3 2 6 2" xfId="255" xr:uid="{00000000-0005-0000-0000-0000F6010000}"/>
    <cellStyle name="Normal 3 2 6 2 2" xfId="521" xr:uid="{00000000-0005-0000-0000-0000F7010000}"/>
    <cellStyle name="Normal 3 2 6 2 2 2" xfId="1259" xr:uid="{00000000-0005-0000-0000-0000F8010000}"/>
    <cellStyle name="Normal 3 2 6 2 3" xfId="809" xr:uid="{00000000-0005-0000-0000-0000F9010000}"/>
    <cellStyle name="Normal 3 2 6 2 3 2" xfId="1547" xr:uid="{00000000-0005-0000-0000-0000FA010000}"/>
    <cellStyle name="Normal 3 2 6 2 4" xfId="1001" xr:uid="{00000000-0005-0000-0000-0000FB010000}"/>
    <cellStyle name="Normal 3 2 6 3" xfId="425" xr:uid="{00000000-0005-0000-0000-0000FC010000}"/>
    <cellStyle name="Normal 3 2 6 3 2" xfId="713" xr:uid="{00000000-0005-0000-0000-0000FD010000}"/>
    <cellStyle name="Normal 3 2 6 3 2 2" xfId="1451" xr:uid="{00000000-0005-0000-0000-0000FE010000}"/>
    <cellStyle name="Normal 3 2 6 3 3" xfId="1163" xr:uid="{00000000-0005-0000-0000-0000FF010000}"/>
    <cellStyle name="Normal 3 2 6 4" xfId="329" xr:uid="{00000000-0005-0000-0000-000000020000}"/>
    <cellStyle name="Normal 3 2 6 4 2" xfId="1067" xr:uid="{00000000-0005-0000-0000-000001020000}"/>
    <cellStyle name="Normal 3 2 6 5" xfId="617" xr:uid="{00000000-0005-0000-0000-000002020000}"/>
    <cellStyle name="Normal 3 2 6 5 2" xfId="1355" xr:uid="{00000000-0005-0000-0000-000003020000}"/>
    <cellStyle name="Normal 3 2 6 6" xfId="921" xr:uid="{00000000-0005-0000-0000-000004020000}"/>
    <cellStyle name="Normal 3 2 7" xfId="215" xr:uid="{00000000-0005-0000-0000-000005020000}"/>
    <cellStyle name="Normal 3 2 7 2" xfId="545" xr:uid="{00000000-0005-0000-0000-000006020000}"/>
    <cellStyle name="Normal 3 2 7 2 2" xfId="833" xr:uid="{00000000-0005-0000-0000-000007020000}"/>
    <cellStyle name="Normal 3 2 7 2 2 2" xfId="1571" xr:uid="{00000000-0005-0000-0000-000008020000}"/>
    <cellStyle name="Normal 3 2 7 2 3" xfId="1283" xr:uid="{00000000-0005-0000-0000-000009020000}"/>
    <cellStyle name="Normal 3 2 7 3" xfId="449" xr:uid="{00000000-0005-0000-0000-00000A020000}"/>
    <cellStyle name="Normal 3 2 7 3 2" xfId="737" xr:uid="{00000000-0005-0000-0000-00000B020000}"/>
    <cellStyle name="Normal 3 2 7 3 2 2" xfId="1475" xr:uid="{00000000-0005-0000-0000-00000C020000}"/>
    <cellStyle name="Normal 3 2 7 3 3" xfId="1187" xr:uid="{00000000-0005-0000-0000-00000D020000}"/>
    <cellStyle name="Normal 3 2 7 4" xfId="353" xr:uid="{00000000-0005-0000-0000-00000E020000}"/>
    <cellStyle name="Normal 3 2 7 4 2" xfId="1091" xr:uid="{00000000-0005-0000-0000-00000F020000}"/>
    <cellStyle name="Normal 3 2 7 5" xfId="641" xr:uid="{00000000-0005-0000-0000-000010020000}"/>
    <cellStyle name="Normal 3 2 7 5 2" xfId="1379" xr:uid="{00000000-0005-0000-0000-000011020000}"/>
    <cellStyle name="Normal 3 2 7 6" xfId="961" xr:uid="{00000000-0005-0000-0000-000012020000}"/>
    <cellStyle name="Normal 3 2 8" xfId="377" xr:uid="{00000000-0005-0000-0000-000013020000}"/>
    <cellStyle name="Normal 3 2 8 2" xfId="569" xr:uid="{00000000-0005-0000-0000-000014020000}"/>
    <cellStyle name="Normal 3 2 8 2 2" xfId="857" xr:uid="{00000000-0005-0000-0000-000015020000}"/>
    <cellStyle name="Normal 3 2 8 2 2 2" xfId="1595" xr:uid="{00000000-0005-0000-0000-000016020000}"/>
    <cellStyle name="Normal 3 2 8 2 3" xfId="1307" xr:uid="{00000000-0005-0000-0000-000017020000}"/>
    <cellStyle name="Normal 3 2 8 3" xfId="473" xr:uid="{00000000-0005-0000-0000-000018020000}"/>
    <cellStyle name="Normal 3 2 8 3 2" xfId="761" xr:uid="{00000000-0005-0000-0000-000019020000}"/>
    <cellStyle name="Normal 3 2 8 3 2 2" xfId="1499" xr:uid="{00000000-0005-0000-0000-00001A020000}"/>
    <cellStyle name="Normal 3 2 8 3 3" xfId="1211" xr:uid="{00000000-0005-0000-0000-00001B020000}"/>
    <cellStyle name="Normal 3 2 8 4" xfId="665" xr:uid="{00000000-0005-0000-0000-00001C020000}"/>
    <cellStyle name="Normal 3 2 8 4 2" xfId="1403" xr:uid="{00000000-0005-0000-0000-00001D020000}"/>
    <cellStyle name="Normal 3 2 8 5" xfId="1115" xr:uid="{00000000-0005-0000-0000-00001E020000}"/>
    <cellStyle name="Normal 3 2 9" xfId="497" xr:uid="{00000000-0005-0000-0000-00001F020000}"/>
    <cellStyle name="Normal 3 2 9 2" xfId="785" xr:uid="{00000000-0005-0000-0000-000020020000}"/>
    <cellStyle name="Normal 3 2 9 2 2" xfId="1523" xr:uid="{00000000-0005-0000-0000-000021020000}"/>
    <cellStyle name="Normal 3 2 9 3" xfId="1235" xr:uid="{00000000-0005-0000-0000-000022020000}"/>
    <cellStyle name="Normal 3 3" xfId="136" xr:uid="{00000000-0005-0000-0000-000023020000}"/>
    <cellStyle name="Normal 3 3 2" xfId="141" xr:uid="{00000000-0005-0000-0000-000024020000}"/>
    <cellStyle name="Normal 3 3 2 2" xfId="151" xr:uid="{00000000-0005-0000-0000-000025020000}"/>
    <cellStyle name="Normal 3 3 2 2 2" xfId="171" xr:uid="{00000000-0005-0000-0000-000026020000}"/>
    <cellStyle name="Normal 3 3 2 2 2 2" xfId="211" xr:uid="{00000000-0005-0000-0000-000027020000}"/>
    <cellStyle name="Normal 3 3 2 2 2 2 2" xfId="291" xr:uid="{00000000-0005-0000-0000-000028020000}"/>
    <cellStyle name="Normal 3 3 2 2 2 2 2 2" xfId="1037" xr:uid="{00000000-0005-0000-0000-000029020000}"/>
    <cellStyle name="Normal 3 3 2 2 2 2 3" xfId="957" xr:uid="{00000000-0005-0000-0000-00002A020000}"/>
    <cellStyle name="Normal 3 3 2 2 2 3" xfId="251" xr:uid="{00000000-0005-0000-0000-00002B020000}"/>
    <cellStyle name="Normal 3 3 2 2 2 3 2" xfId="997" xr:uid="{00000000-0005-0000-0000-00002C020000}"/>
    <cellStyle name="Normal 3 3 2 2 2 4" xfId="917" xr:uid="{00000000-0005-0000-0000-00002D020000}"/>
    <cellStyle name="Normal 3 3 2 2 3" xfId="191" xr:uid="{00000000-0005-0000-0000-00002E020000}"/>
    <cellStyle name="Normal 3 3 2 2 3 2" xfId="271" xr:uid="{00000000-0005-0000-0000-00002F020000}"/>
    <cellStyle name="Normal 3 3 2 2 3 2 2" xfId="1017" xr:uid="{00000000-0005-0000-0000-000030020000}"/>
    <cellStyle name="Normal 3 3 2 2 3 3" xfId="937" xr:uid="{00000000-0005-0000-0000-000031020000}"/>
    <cellStyle name="Normal 3 3 2 2 4" xfId="231" xr:uid="{00000000-0005-0000-0000-000032020000}"/>
    <cellStyle name="Normal 3 3 2 2 4 2" xfId="977" xr:uid="{00000000-0005-0000-0000-000033020000}"/>
    <cellStyle name="Normal 3 3 2 2 5" xfId="897" xr:uid="{00000000-0005-0000-0000-000034020000}"/>
    <cellStyle name="Normal 3 3 2 3" xfId="161" xr:uid="{00000000-0005-0000-0000-000035020000}"/>
    <cellStyle name="Normal 3 3 2 3 2" xfId="201" xr:uid="{00000000-0005-0000-0000-000036020000}"/>
    <cellStyle name="Normal 3 3 2 3 2 2" xfId="281" xr:uid="{00000000-0005-0000-0000-000037020000}"/>
    <cellStyle name="Normal 3 3 2 3 2 2 2" xfId="1027" xr:uid="{00000000-0005-0000-0000-000038020000}"/>
    <cellStyle name="Normal 3 3 2 3 2 3" xfId="947" xr:uid="{00000000-0005-0000-0000-000039020000}"/>
    <cellStyle name="Normal 3 3 2 3 3" xfId="241" xr:uid="{00000000-0005-0000-0000-00003A020000}"/>
    <cellStyle name="Normal 3 3 2 3 3 2" xfId="987" xr:uid="{00000000-0005-0000-0000-00003B020000}"/>
    <cellStyle name="Normal 3 3 2 3 4" xfId="907" xr:uid="{00000000-0005-0000-0000-00003C020000}"/>
    <cellStyle name="Normal 3 3 2 4" xfId="181" xr:uid="{00000000-0005-0000-0000-00003D020000}"/>
    <cellStyle name="Normal 3 3 2 4 2" xfId="261" xr:uid="{00000000-0005-0000-0000-00003E020000}"/>
    <cellStyle name="Normal 3 3 2 4 2 2" xfId="1007" xr:uid="{00000000-0005-0000-0000-00003F020000}"/>
    <cellStyle name="Normal 3 3 2 4 3" xfId="927" xr:uid="{00000000-0005-0000-0000-000040020000}"/>
    <cellStyle name="Normal 3 3 2 5" xfId="221" xr:uid="{00000000-0005-0000-0000-000041020000}"/>
    <cellStyle name="Normal 3 3 2 5 2" xfId="967" xr:uid="{00000000-0005-0000-0000-000042020000}"/>
    <cellStyle name="Normal 3 3 2 6" xfId="887" xr:uid="{00000000-0005-0000-0000-000043020000}"/>
    <cellStyle name="Normal 3 3 3" xfId="146" xr:uid="{00000000-0005-0000-0000-000044020000}"/>
    <cellStyle name="Normal 3 3 3 2" xfId="166" xr:uid="{00000000-0005-0000-0000-000045020000}"/>
    <cellStyle name="Normal 3 3 3 2 2" xfId="206" xr:uid="{00000000-0005-0000-0000-000046020000}"/>
    <cellStyle name="Normal 3 3 3 2 2 2" xfId="286" xr:uid="{00000000-0005-0000-0000-000047020000}"/>
    <cellStyle name="Normal 3 3 3 2 2 2 2" xfId="1032" xr:uid="{00000000-0005-0000-0000-000048020000}"/>
    <cellStyle name="Normal 3 3 3 2 2 3" xfId="952" xr:uid="{00000000-0005-0000-0000-000049020000}"/>
    <cellStyle name="Normal 3 3 3 2 3" xfId="246" xr:uid="{00000000-0005-0000-0000-00004A020000}"/>
    <cellStyle name="Normal 3 3 3 2 3 2" xfId="992" xr:uid="{00000000-0005-0000-0000-00004B020000}"/>
    <cellStyle name="Normal 3 3 3 2 4" xfId="912" xr:uid="{00000000-0005-0000-0000-00004C020000}"/>
    <cellStyle name="Normal 3 3 3 3" xfId="186" xr:uid="{00000000-0005-0000-0000-00004D020000}"/>
    <cellStyle name="Normal 3 3 3 3 2" xfId="266" xr:uid="{00000000-0005-0000-0000-00004E020000}"/>
    <cellStyle name="Normal 3 3 3 3 2 2" xfId="1012" xr:uid="{00000000-0005-0000-0000-00004F020000}"/>
    <cellStyle name="Normal 3 3 3 3 3" xfId="932" xr:uid="{00000000-0005-0000-0000-000050020000}"/>
    <cellStyle name="Normal 3 3 3 4" xfId="226" xr:uid="{00000000-0005-0000-0000-000051020000}"/>
    <cellStyle name="Normal 3 3 3 4 2" xfId="972" xr:uid="{00000000-0005-0000-0000-000052020000}"/>
    <cellStyle name="Normal 3 3 3 5" xfId="892" xr:uid="{00000000-0005-0000-0000-000053020000}"/>
    <cellStyle name="Normal 3 3 4" xfId="156" xr:uid="{00000000-0005-0000-0000-000054020000}"/>
    <cellStyle name="Normal 3 3 4 2" xfId="196" xr:uid="{00000000-0005-0000-0000-000055020000}"/>
    <cellStyle name="Normal 3 3 4 2 2" xfId="276" xr:uid="{00000000-0005-0000-0000-000056020000}"/>
    <cellStyle name="Normal 3 3 4 2 2 2" xfId="1022" xr:uid="{00000000-0005-0000-0000-000057020000}"/>
    <cellStyle name="Normal 3 3 4 2 3" xfId="942" xr:uid="{00000000-0005-0000-0000-000058020000}"/>
    <cellStyle name="Normal 3 3 4 3" xfId="236" xr:uid="{00000000-0005-0000-0000-000059020000}"/>
    <cellStyle name="Normal 3 3 4 3 2" xfId="982" xr:uid="{00000000-0005-0000-0000-00005A020000}"/>
    <cellStyle name="Normal 3 3 4 4" xfId="902" xr:uid="{00000000-0005-0000-0000-00005B020000}"/>
    <cellStyle name="Normal 3 3 5" xfId="176" xr:uid="{00000000-0005-0000-0000-00005C020000}"/>
    <cellStyle name="Normal 3 3 5 2" xfId="256" xr:uid="{00000000-0005-0000-0000-00005D020000}"/>
    <cellStyle name="Normal 3 3 5 2 2" xfId="1002" xr:uid="{00000000-0005-0000-0000-00005E020000}"/>
    <cellStyle name="Normal 3 3 5 3" xfId="922" xr:uid="{00000000-0005-0000-0000-00005F020000}"/>
    <cellStyle name="Normal 3 3 6" xfId="216" xr:uid="{00000000-0005-0000-0000-000060020000}"/>
    <cellStyle name="Normal 3 3 6 2" xfId="962" xr:uid="{00000000-0005-0000-0000-000061020000}"/>
    <cellStyle name="Normal 3 3 7" xfId="303" xr:uid="{00000000-0005-0000-0000-000062020000}"/>
    <cellStyle name="Normal 3 3 8" xfId="882" xr:uid="{00000000-0005-0000-0000-000063020000}"/>
    <cellStyle name="Normal 3 4" xfId="138" xr:uid="{00000000-0005-0000-0000-000064020000}"/>
    <cellStyle name="Normal 3 4 10" xfId="884" xr:uid="{00000000-0005-0000-0000-000065020000}"/>
    <cellStyle name="Normal 3 4 2" xfId="143" xr:uid="{00000000-0005-0000-0000-000066020000}"/>
    <cellStyle name="Normal 3 4 2 2" xfId="153" xr:uid="{00000000-0005-0000-0000-000067020000}"/>
    <cellStyle name="Normal 3 4 2 2 2" xfId="173" xr:uid="{00000000-0005-0000-0000-000068020000}"/>
    <cellStyle name="Normal 3 4 2 2 2 2" xfId="213" xr:uid="{00000000-0005-0000-0000-000069020000}"/>
    <cellStyle name="Normal 3 4 2 2 2 2 2" xfId="293" xr:uid="{00000000-0005-0000-0000-00006A020000}"/>
    <cellStyle name="Normal 3 4 2 2 2 2 2 2" xfId="1039" xr:uid="{00000000-0005-0000-0000-00006B020000}"/>
    <cellStyle name="Normal 3 4 2 2 2 2 3" xfId="959" xr:uid="{00000000-0005-0000-0000-00006C020000}"/>
    <cellStyle name="Normal 3 4 2 2 2 3" xfId="253" xr:uid="{00000000-0005-0000-0000-00006D020000}"/>
    <cellStyle name="Normal 3 4 2 2 2 3 2" xfId="999" xr:uid="{00000000-0005-0000-0000-00006E020000}"/>
    <cellStyle name="Normal 3 4 2 2 2 4" xfId="540" xr:uid="{00000000-0005-0000-0000-00006F020000}"/>
    <cellStyle name="Normal 3 4 2 2 2 4 2" xfId="1278" xr:uid="{00000000-0005-0000-0000-000070020000}"/>
    <cellStyle name="Normal 3 4 2 2 2 5" xfId="828" xr:uid="{00000000-0005-0000-0000-000071020000}"/>
    <cellStyle name="Normal 3 4 2 2 2 5 2" xfId="1566" xr:uid="{00000000-0005-0000-0000-000072020000}"/>
    <cellStyle name="Normal 3 4 2 2 2 6" xfId="919" xr:uid="{00000000-0005-0000-0000-000073020000}"/>
    <cellStyle name="Normal 3 4 2 2 3" xfId="193" xr:uid="{00000000-0005-0000-0000-000074020000}"/>
    <cellStyle name="Normal 3 4 2 2 3 2" xfId="273" xr:uid="{00000000-0005-0000-0000-000075020000}"/>
    <cellStyle name="Normal 3 4 2 2 3 2 2" xfId="1019" xr:uid="{00000000-0005-0000-0000-000076020000}"/>
    <cellStyle name="Normal 3 4 2 2 3 3" xfId="444" xr:uid="{00000000-0005-0000-0000-000077020000}"/>
    <cellStyle name="Normal 3 4 2 2 3 3 2" xfId="1182" xr:uid="{00000000-0005-0000-0000-000078020000}"/>
    <cellStyle name="Normal 3 4 2 2 3 4" xfId="732" xr:uid="{00000000-0005-0000-0000-000079020000}"/>
    <cellStyle name="Normal 3 4 2 2 3 4 2" xfId="1470" xr:uid="{00000000-0005-0000-0000-00007A020000}"/>
    <cellStyle name="Normal 3 4 2 2 3 5" xfId="939" xr:uid="{00000000-0005-0000-0000-00007B020000}"/>
    <cellStyle name="Normal 3 4 2 2 4" xfId="233" xr:uid="{00000000-0005-0000-0000-00007C020000}"/>
    <cellStyle name="Normal 3 4 2 2 4 2" xfId="979" xr:uid="{00000000-0005-0000-0000-00007D020000}"/>
    <cellStyle name="Normal 3 4 2 2 5" xfId="348" xr:uid="{00000000-0005-0000-0000-00007E020000}"/>
    <cellStyle name="Normal 3 4 2 2 5 2" xfId="1086" xr:uid="{00000000-0005-0000-0000-00007F020000}"/>
    <cellStyle name="Normal 3 4 2 2 6" xfId="636" xr:uid="{00000000-0005-0000-0000-000080020000}"/>
    <cellStyle name="Normal 3 4 2 2 6 2" xfId="1374" xr:uid="{00000000-0005-0000-0000-000081020000}"/>
    <cellStyle name="Normal 3 4 2 2 7" xfId="899" xr:uid="{00000000-0005-0000-0000-000082020000}"/>
    <cellStyle name="Normal 3 4 2 3" xfId="163" xr:uid="{00000000-0005-0000-0000-000083020000}"/>
    <cellStyle name="Normal 3 4 2 3 2" xfId="203" xr:uid="{00000000-0005-0000-0000-000084020000}"/>
    <cellStyle name="Normal 3 4 2 3 2 2" xfId="283" xr:uid="{00000000-0005-0000-0000-000085020000}"/>
    <cellStyle name="Normal 3 4 2 3 2 2 2" xfId="1029" xr:uid="{00000000-0005-0000-0000-000086020000}"/>
    <cellStyle name="Normal 3 4 2 3 2 3" xfId="564" xr:uid="{00000000-0005-0000-0000-000087020000}"/>
    <cellStyle name="Normal 3 4 2 3 2 3 2" xfId="1302" xr:uid="{00000000-0005-0000-0000-000088020000}"/>
    <cellStyle name="Normal 3 4 2 3 2 4" xfId="852" xr:uid="{00000000-0005-0000-0000-000089020000}"/>
    <cellStyle name="Normal 3 4 2 3 2 4 2" xfId="1590" xr:uid="{00000000-0005-0000-0000-00008A020000}"/>
    <cellStyle name="Normal 3 4 2 3 2 5" xfId="949" xr:uid="{00000000-0005-0000-0000-00008B020000}"/>
    <cellStyle name="Normal 3 4 2 3 3" xfId="243" xr:uid="{00000000-0005-0000-0000-00008C020000}"/>
    <cellStyle name="Normal 3 4 2 3 3 2" xfId="468" xr:uid="{00000000-0005-0000-0000-00008D020000}"/>
    <cellStyle name="Normal 3 4 2 3 3 2 2" xfId="1206" xr:uid="{00000000-0005-0000-0000-00008E020000}"/>
    <cellStyle name="Normal 3 4 2 3 3 3" xfId="756" xr:uid="{00000000-0005-0000-0000-00008F020000}"/>
    <cellStyle name="Normal 3 4 2 3 3 3 2" xfId="1494" xr:uid="{00000000-0005-0000-0000-000090020000}"/>
    <cellStyle name="Normal 3 4 2 3 3 4" xfId="989" xr:uid="{00000000-0005-0000-0000-000091020000}"/>
    <cellStyle name="Normal 3 4 2 3 4" xfId="372" xr:uid="{00000000-0005-0000-0000-000092020000}"/>
    <cellStyle name="Normal 3 4 2 3 4 2" xfId="1110" xr:uid="{00000000-0005-0000-0000-000093020000}"/>
    <cellStyle name="Normal 3 4 2 3 5" xfId="660" xr:uid="{00000000-0005-0000-0000-000094020000}"/>
    <cellStyle name="Normal 3 4 2 3 5 2" xfId="1398" xr:uid="{00000000-0005-0000-0000-000095020000}"/>
    <cellStyle name="Normal 3 4 2 3 6" xfId="909" xr:uid="{00000000-0005-0000-0000-000096020000}"/>
    <cellStyle name="Normal 3 4 2 4" xfId="183" xr:uid="{00000000-0005-0000-0000-000097020000}"/>
    <cellStyle name="Normal 3 4 2 4 2" xfId="263" xr:uid="{00000000-0005-0000-0000-000098020000}"/>
    <cellStyle name="Normal 3 4 2 4 2 2" xfId="588" xr:uid="{00000000-0005-0000-0000-000099020000}"/>
    <cellStyle name="Normal 3 4 2 4 2 2 2" xfId="1326" xr:uid="{00000000-0005-0000-0000-00009A020000}"/>
    <cellStyle name="Normal 3 4 2 4 2 3" xfId="876" xr:uid="{00000000-0005-0000-0000-00009B020000}"/>
    <cellStyle name="Normal 3 4 2 4 2 3 2" xfId="1614" xr:uid="{00000000-0005-0000-0000-00009C020000}"/>
    <cellStyle name="Normal 3 4 2 4 2 4" xfId="1009" xr:uid="{00000000-0005-0000-0000-00009D020000}"/>
    <cellStyle name="Normal 3 4 2 4 3" xfId="492" xr:uid="{00000000-0005-0000-0000-00009E020000}"/>
    <cellStyle name="Normal 3 4 2 4 3 2" xfId="780" xr:uid="{00000000-0005-0000-0000-00009F020000}"/>
    <cellStyle name="Normal 3 4 2 4 3 2 2" xfId="1518" xr:uid="{00000000-0005-0000-0000-0000A0020000}"/>
    <cellStyle name="Normal 3 4 2 4 3 3" xfId="1230" xr:uid="{00000000-0005-0000-0000-0000A1020000}"/>
    <cellStyle name="Normal 3 4 2 4 4" xfId="396" xr:uid="{00000000-0005-0000-0000-0000A2020000}"/>
    <cellStyle name="Normal 3 4 2 4 4 2" xfId="1134" xr:uid="{00000000-0005-0000-0000-0000A3020000}"/>
    <cellStyle name="Normal 3 4 2 4 5" xfId="684" xr:uid="{00000000-0005-0000-0000-0000A4020000}"/>
    <cellStyle name="Normal 3 4 2 4 5 2" xfId="1422" xr:uid="{00000000-0005-0000-0000-0000A5020000}"/>
    <cellStyle name="Normal 3 4 2 4 6" xfId="929" xr:uid="{00000000-0005-0000-0000-0000A6020000}"/>
    <cellStyle name="Normal 3 4 2 5" xfId="223" xr:uid="{00000000-0005-0000-0000-0000A7020000}"/>
    <cellStyle name="Normal 3 4 2 5 2" xfId="516" xr:uid="{00000000-0005-0000-0000-0000A8020000}"/>
    <cellStyle name="Normal 3 4 2 5 2 2" xfId="1254" xr:uid="{00000000-0005-0000-0000-0000A9020000}"/>
    <cellStyle name="Normal 3 4 2 5 3" xfId="804" xr:uid="{00000000-0005-0000-0000-0000AA020000}"/>
    <cellStyle name="Normal 3 4 2 5 3 2" xfId="1542" xr:uid="{00000000-0005-0000-0000-0000AB020000}"/>
    <cellStyle name="Normal 3 4 2 5 4" xfId="969" xr:uid="{00000000-0005-0000-0000-0000AC020000}"/>
    <cellStyle name="Normal 3 4 2 6" xfId="420" xr:uid="{00000000-0005-0000-0000-0000AD020000}"/>
    <cellStyle name="Normal 3 4 2 6 2" xfId="708" xr:uid="{00000000-0005-0000-0000-0000AE020000}"/>
    <cellStyle name="Normal 3 4 2 6 2 2" xfId="1446" xr:uid="{00000000-0005-0000-0000-0000AF020000}"/>
    <cellStyle name="Normal 3 4 2 6 3" xfId="1158" xr:uid="{00000000-0005-0000-0000-0000B0020000}"/>
    <cellStyle name="Normal 3 4 2 7" xfId="324" xr:uid="{00000000-0005-0000-0000-0000B1020000}"/>
    <cellStyle name="Normal 3 4 2 7 2" xfId="1062" xr:uid="{00000000-0005-0000-0000-0000B2020000}"/>
    <cellStyle name="Normal 3 4 2 8" xfId="612" xr:uid="{00000000-0005-0000-0000-0000B3020000}"/>
    <cellStyle name="Normal 3 4 2 8 2" xfId="1350" xr:uid="{00000000-0005-0000-0000-0000B4020000}"/>
    <cellStyle name="Normal 3 4 2 9" xfId="889" xr:uid="{00000000-0005-0000-0000-0000B5020000}"/>
    <cellStyle name="Normal 3 4 3" xfId="148" xr:uid="{00000000-0005-0000-0000-0000B6020000}"/>
    <cellStyle name="Normal 3 4 3 2" xfId="168" xr:uid="{00000000-0005-0000-0000-0000B7020000}"/>
    <cellStyle name="Normal 3 4 3 2 2" xfId="208" xr:uid="{00000000-0005-0000-0000-0000B8020000}"/>
    <cellStyle name="Normal 3 4 3 2 2 2" xfId="288" xr:uid="{00000000-0005-0000-0000-0000B9020000}"/>
    <cellStyle name="Normal 3 4 3 2 2 2 2" xfId="1034" xr:uid="{00000000-0005-0000-0000-0000BA020000}"/>
    <cellStyle name="Normal 3 4 3 2 2 3" xfId="954" xr:uid="{00000000-0005-0000-0000-0000BB020000}"/>
    <cellStyle name="Normal 3 4 3 2 3" xfId="248" xr:uid="{00000000-0005-0000-0000-0000BC020000}"/>
    <cellStyle name="Normal 3 4 3 2 3 2" xfId="994" xr:uid="{00000000-0005-0000-0000-0000BD020000}"/>
    <cellStyle name="Normal 3 4 3 2 4" xfId="524" xr:uid="{00000000-0005-0000-0000-0000BE020000}"/>
    <cellStyle name="Normal 3 4 3 2 4 2" xfId="1262" xr:uid="{00000000-0005-0000-0000-0000BF020000}"/>
    <cellStyle name="Normal 3 4 3 2 5" xfId="812" xr:uid="{00000000-0005-0000-0000-0000C0020000}"/>
    <cellStyle name="Normal 3 4 3 2 5 2" xfId="1550" xr:uid="{00000000-0005-0000-0000-0000C1020000}"/>
    <cellStyle name="Normal 3 4 3 2 6" xfId="914" xr:uid="{00000000-0005-0000-0000-0000C2020000}"/>
    <cellStyle name="Normal 3 4 3 3" xfId="188" xr:uid="{00000000-0005-0000-0000-0000C3020000}"/>
    <cellStyle name="Normal 3 4 3 3 2" xfId="268" xr:uid="{00000000-0005-0000-0000-0000C4020000}"/>
    <cellStyle name="Normal 3 4 3 3 2 2" xfId="1014" xr:uid="{00000000-0005-0000-0000-0000C5020000}"/>
    <cellStyle name="Normal 3 4 3 3 3" xfId="428" xr:uid="{00000000-0005-0000-0000-0000C6020000}"/>
    <cellStyle name="Normal 3 4 3 3 3 2" xfId="1166" xr:uid="{00000000-0005-0000-0000-0000C7020000}"/>
    <cellStyle name="Normal 3 4 3 3 4" xfId="716" xr:uid="{00000000-0005-0000-0000-0000C8020000}"/>
    <cellStyle name="Normal 3 4 3 3 4 2" xfId="1454" xr:uid="{00000000-0005-0000-0000-0000C9020000}"/>
    <cellStyle name="Normal 3 4 3 3 5" xfId="934" xr:uid="{00000000-0005-0000-0000-0000CA020000}"/>
    <cellStyle name="Normal 3 4 3 4" xfId="228" xr:uid="{00000000-0005-0000-0000-0000CB020000}"/>
    <cellStyle name="Normal 3 4 3 4 2" xfId="974" xr:uid="{00000000-0005-0000-0000-0000CC020000}"/>
    <cellStyle name="Normal 3 4 3 5" xfId="332" xr:uid="{00000000-0005-0000-0000-0000CD020000}"/>
    <cellStyle name="Normal 3 4 3 5 2" xfId="1070" xr:uid="{00000000-0005-0000-0000-0000CE020000}"/>
    <cellStyle name="Normal 3 4 3 6" xfId="620" xr:uid="{00000000-0005-0000-0000-0000CF020000}"/>
    <cellStyle name="Normal 3 4 3 6 2" xfId="1358" xr:uid="{00000000-0005-0000-0000-0000D0020000}"/>
    <cellStyle name="Normal 3 4 3 7" xfId="894" xr:uid="{00000000-0005-0000-0000-0000D1020000}"/>
    <cellStyle name="Normal 3 4 4" xfId="158" xr:uid="{00000000-0005-0000-0000-0000D2020000}"/>
    <cellStyle name="Normal 3 4 4 2" xfId="198" xr:uid="{00000000-0005-0000-0000-0000D3020000}"/>
    <cellStyle name="Normal 3 4 4 2 2" xfId="278" xr:uid="{00000000-0005-0000-0000-0000D4020000}"/>
    <cellStyle name="Normal 3 4 4 2 2 2" xfId="1024" xr:uid="{00000000-0005-0000-0000-0000D5020000}"/>
    <cellStyle name="Normal 3 4 4 2 3" xfId="548" xr:uid="{00000000-0005-0000-0000-0000D6020000}"/>
    <cellStyle name="Normal 3 4 4 2 3 2" xfId="1286" xr:uid="{00000000-0005-0000-0000-0000D7020000}"/>
    <cellStyle name="Normal 3 4 4 2 4" xfId="836" xr:uid="{00000000-0005-0000-0000-0000D8020000}"/>
    <cellStyle name="Normal 3 4 4 2 4 2" xfId="1574" xr:uid="{00000000-0005-0000-0000-0000D9020000}"/>
    <cellStyle name="Normal 3 4 4 2 5" xfId="944" xr:uid="{00000000-0005-0000-0000-0000DA020000}"/>
    <cellStyle name="Normal 3 4 4 3" xfId="238" xr:uid="{00000000-0005-0000-0000-0000DB020000}"/>
    <cellStyle name="Normal 3 4 4 3 2" xfId="452" xr:uid="{00000000-0005-0000-0000-0000DC020000}"/>
    <cellStyle name="Normal 3 4 4 3 2 2" xfId="1190" xr:uid="{00000000-0005-0000-0000-0000DD020000}"/>
    <cellStyle name="Normal 3 4 4 3 3" xfId="740" xr:uid="{00000000-0005-0000-0000-0000DE020000}"/>
    <cellStyle name="Normal 3 4 4 3 3 2" xfId="1478" xr:uid="{00000000-0005-0000-0000-0000DF020000}"/>
    <cellStyle name="Normal 3 4 4 3 4" xfId="984" xr:uid="{00000000-0005-0000-0000-0000E0020000}"/>
    <cellStyle name="Normal 3 4 4 4" xfId="356" xr:uid="{00000000-0005-0000-0000-0000E1020000}"/>
    <cellStyle name="Normal 3 4 4 4 2" xfId="1094" xr:uid="{00000000-0005-0000-0000-0000E2020000}"/>
    <cellStyle name="Normal 3 4 4 5" xfId="644" xr:uid="{00000000-0005-0000-0000-0000E3020000}"/>
    <cellStyle name="Normal 3 4 4 5 2" xfId="1382" xr:uid="{00000000-0005-0000-0000-0000E4020000}"/>
    <cellStyle name="Normal 3 4 4 6" xfId="904" xr:uid="{00000000-0005-0000-0000-0000E5020000}"/>
    <cellStyle name="Normal 3 4 5" xfId="178" xr:uid="{00000000-0005-0000-0000-0000E6020000}"/>
    <cellStyle name="Normal 3 4 5 2" xfId="258" xr:uid="{00000000-0005-0000-0000-0000E7020000}"/>
    <cellStyle name="Normal 3 4 5 2 2" xfId="572" xr:uid="{00000000-0005-0000-0000-0000E8020000}"/>
    <cellStyle name="Normal 3 4 5 2 2 2" xfId="1310" xr:uid="{00000000-0005-0000-0000-0000E9020000}"/>
    <cellStyle name="Normal 3 4 5 2 3" xfId="860" xr:uid="{00000000-0005-0000-0000-0000EA020000}"/>
    <cellStyle name="Normal 3 4 5 2 3 2" xfId="1598" xr:uid="{00000000-0005-0000-0000-0000EB020000}"/>
    <cellStyle name="Normal 3 4 5 2 4" xfId="1004" xr:uid="{00000000-0005-0000-0000-0000EC020000}"/>
    <cellStyle name="Normal 3 4 5 3" xfId="476" xr:uid="{00000000-0005-0000-0000-0000ED020000}"/>
    <cellStyle name="Normal 3 4 5 3 2" xfId="764" xr:uid="{00000000-0005-0000-0000-0000EE020000}"/>
    <cellStyle name="Normal 3 4 5 3 2 2" xfId="1502" xr:uid="{00000000-0005-0000-0000-0000EF020000}"/>
    <cellStyle name="Normal 3 4 5 3 3" xfId="1214" xr:uid="{00000000-0005-0000-0000-0000F0020000}"/>
    <cellStyle name="Normal 3 4 5 4" xfId="380" xr:uid="{00000000-0005-0000-0000-0000F1020000}"/>
    <cellStyle name="Normal 3 4 5 4 2" xfId="1118" xr:uid="{00000000-0005-0000-0000-0000F2020000}"/>
    <cellStyle name="Normal 3 4 5 5" xfId="668" xr:uid="{00000000-0005-0000-0000-0000F3020000}"/>
    <cellStyle name="Normal 3 4 5 5 2" xfId="1406" xr:uid="{00000000-0005-0000-0000-0000F4020000}"/>
    <cellStyle name="Normal 3 4 5 6" xfId="924" xr:uid="{00000000-0005-0000-0000-0000F5020000}"/>
    <cellStyle name="Normal 3 4 6" xfId="218" xr:uid="{00000000-0005-0000-0000-0000F6020000}"/>
    <cellStyle name="Normal 3 4 6 2" xfId="500" xr:uid="{00000000-0005-0000-0000-0000F7020000}"/>
    <cellStyle name="Normal 3 4 6 2 2" xfId="1238" xr:uid="{00000000-0005-0000-0000-0000F8020000}"/>
    <cellStyle name="Normal 3 4 6 3" xfId="788" xr:uid="{00000000-0005-0000-0000-0000F9020000}"/>
    <cellStyle name="Normal 3 4 6 3 2" xfId="1526" xr:uid="{00000000-0005-0000-0000-0000FA020000}"/>
    <cellStyle name="Normal 3 4 6 4" xfId="964" xr:uid="{00000000-0005-0000-0000-0000FB020000}"/>
    <cellStyle name="Normal 3 4 7" xfId="404" xr:uid="{00000000-0005-0000-0000-0000FC020000}"/>
    <cellStyle name="Normal 3 4 7 2" xfId="692" xr:uid="{00000000-0005-0000-0000-0000FD020000}"/>
    <cellStyle name="Normal 3 4 7 2 2" xfId="1430" xr:uid="{00000000-0005-0000-0000-0000FE020000}"/>
    <cellStyle name="Normal 3 4 7 3" xfId="1142" xr:uid="{00000000-0005-0000-0000-0000FF020000}"/>
    <cellStyle name="Normal 3 4 8" xfId="308" xr:uid="{00000000-0005-0000-0000-000000030000}"/>
    <cellStyle name="Normal 3 4 8 2" xfId="1046" xr:uid="{00000000-0005-0000-0000-000001030000}"/>
    <cellStyle name="Normal 3 4 9" xfId="596" xr:uid="{00000000-0005-0000-0000-000002030000}"/>
    <cellStyle name="Normal 3 4 9 2" xfId="1334" xr:uid="{00000000-0005-0000-0000-000003030000}"/>
    <cellStyle name="Normal 3 5" xfId="139" xr:uid="{00000000-0005-0000-0000-000004030000}"/>
    <cellStyle name="Normal 3 5 10" xfId="885" xr:uid="{00000000-0005-0000-0000-000005030000}"/>
    <cellStyle name="Normal 3 5 2" xfId="149" xr:uid="{00000000-0005-0000-0000-000006030000}"/>
    <cellStyle name="Normal 3 5 2 2" xfId="169" xr:uid="{00000000-0005-0000-0000-000007030000}"/>
    <cellStyle name="Normal 3 5 2 2 2" xfId="209" xr:uid="{00000000-0005-0000-0000-000008030000}"/>
    <cellStyle name="Normal 3 5 2 2 2 2" xfId="289" xr:uid="{00000000-0005-0000-0000-000009030000}"/>
    <cellStyle name="Normal 3 5 2 2 2 2 2" xfId="1035" xr:uid="{00000000-0005-0000-0000-00000A030000}"/>
    <cellStyle name="Normal 3 5 2 2 2 3" xfId="536" xr:uid="{00000000-0005-0000-0000-00000B030000}"/>
    <cellStyle name="Normal 3 5 2 2 2 3 2" xfId="1274" xr:uid="{00000000-0005-0000-0000-00000C030000}"/>
    <cellStyle name="Normal 3 5 2 2 2 4" xfId="824" xr:uid="{00000000-0005-0000-0000-00000D030000}"/>
    <cellStyle name="Normal 3 5 2 2 2 4 2" xfId="1562" xr:uid="{00000000-0005-0000-0000-00000E030000}"/>
    <cellStyle name="Normal 3 5 2 2 2 5" xfId="955" xr:uid="{00000000-0005-0000-0000-00000F030000}"/>
    <cellStyle name="Normal 3 5 2 2 3" xfId="249" xr:uid="{00000000-0005-0000-0000-000010030000}"/>
    <cellStyle name="Normal 3 5 2 2 3 2" xfId="440" xr:uid="{00000000-0005-0000-0000-000011030000}"/>
    <cellStyle name="Normal 3 5 2 2 3 2 2" xfId="1178" xr:uid="{00000000-0005-0000-0000-000012030000}"/>
    <cellStyle name="Normal 3 5 2 2 3 3" xfId="728" xr:uid="{00000000-0005-0000-0000-000013030000}"/>
    <cellStyle name="Normal 3 5 2 2 3 3 2" xfId="1466" xr:uid="{00000000-0005-0000-0000-000014030000}"/>
    <cellStyle name="Normal 3 5 2 2 3 4" xfId="995" xr:uid="{00000000-0005-0000-0000-000015030000}"/>
    <cellStyle name="Normal 3 5 2 2 4" xfId="344" xr:uid="{00000000-0005-0000-0000-000016030000}"/>
    <cellStyle name="Normal 3 5 2 2 4 2" xfId="1082" xr:uid="{00000000-0005-0000-0000-000017030000}"/>
    <cellStyle name="Normal 3 5 2 2 5" xfId="632" xr:uid="{00000000-0005-0000-0000-000018030000}"/>
    <cellStyle name="Normal 3 5 2 2 5 2" xfId="1370" xr:uid="{00000000-0005-0000-0000-000019030000}"/>
    <cellStyle name="Normal 3 5 2 2 6" xfId="915" xr:uid="{00000000-0005-0000-0000-00001A030000}"/>
    <cellStyle name="Normal 3 5 2 3" xfId="189" xr:uid="{00000000-0005-0000-0000-00001B030000}"/>
    <cellStyle name="Normal 3 5 2 3 2" xfId="269" xr:uid="{00000000-0005-0000-0000-00001C030000}"/>
    <cellStyle name="Normal 3 5 2 3 2 2" xfId="560" xr:uid="{00000000-0005-0000-0000-00001D030000}"/>
    <cellStyle name="Normal 3 5 2 3 2 2 2" xfId="1298" xr:uid="{00000000-0005-0000-0000-00001E030000}"/>
    <cellStyle name="Normal 3 5 2 3 2 3" xfId="848" xr:uid="{00000000-0005-0000-0000-00001F030000}"/>
    <cellStyle name="Normal 3 5 2 3 2 3 2" xfId="1586" xr:uid="{00000000-0005-0000-0000-000020030000}"/>
    <cellStyle name="Normal 3 5 2 3 2 4" xfId="1015" xr:uid="{00000000-0005-0000-0000-000021030000}"/>
    <cellStyle name="Normal 3 5 2 3 3" xfId="464" xr:uid="{00000000-0005-0000-0000-000022030000}"/>
    <cellStyle name="Normal 3 5 2 3 3 2" xfId="752" xr:uid="{00000000-0005-0000-0000-000023030000}"/>
    <cellStyle name="Normal 3 5 2 3 3 2 2" xfId="1490" xr:uid="{00000000-0005-0000-0000-000024030000}"/>
    <cellStyle name="Normal 3 5 2 3 3 3" xfId="1202" xr:uid="{00000000-0005-0000-0000-000025030000}"/>
    <cellStyle name="Normal 3 5 2 3 4" xfId="368" xr:uid="{00000000-0005-0000-0000-000026030000}"/>
    <cellStyle name="Normal 3 5 2 3 4 2" xfId="1106" xr:uid="{00000000-0005-0000-0000-000027030000}"/>
    <cellStyle name="Normal 3 5 2 3 5" xfId="656" xr:uid="{00000000-0005-0000-0000-000028030000}"/>
    <cellStyle name="Normal 3 5 2 3 5 2" xfId="1394" xr:uid="{00000000-0005-0000-0000-000029030000}"/>
    <cellStyle name="Normal 3 5 2 3 6" xfId="935" xr:uid="{00000000-0005-0000-0000-00002A030000}"/>
    <cellStyle name="Normal 3 5 2 4" xfId="229" xr:uid="{00000000-0005-0000-0000-00002B030000}"/>
    <cellStyle name="Normal 3 5 2 4 2" xfId="584" xr:uid="{00000000-0005-0000-0000-00002C030000}"/>
    <cellStyle name="Normal 3 5 2 4 2 2" xfId="872" xr:uid="{00000000-0005-0000-0000-00002D030000}"/>
    <cellStyle name="Normal 3 5 2 4 2 2 2" xfId="1610" xr:uid="{00000000-0005-0000-0000-00002E030000}"/>
    <cellStyle name="Normal 3 5 2 4 2 3" xfId="1322" xr:uid="{00000000-0005-0000-0000-00002F030000}"/>
    <cellStyle name="Normal 3 5 2 4 3" xfId="488" xr:uid="{00000000-0005-0000-0000-000030030000}"/>
    <cellStyle name="Normal 3 5 2 4 3 2" xfId="776" xr:uid="{00000000-0005-0000-0000-000031030000}"/>
    <cellStyle name="Normal 3 5 2 4 3 2 2" xfId="1514" xr:uid="{00000000-0005-0000-0000-000032030000}"/>
    <cellStyle name="Normal 3 5 2 4 3 3" xfId="1226" xr:uid="{00000000-0005-0000-0000-000033030000}"/>
    <cellStyle name="Normal 3 5 2 4 4" xfId="392" xr:uid="{00000000-0005-0000-0000-000034030000}"/>
    <cellStyle name="Normal 3 5 2 4 4 2" xfId="1130" xr:uid="{00000000-0005-0000-0000-000035030000}"/>
    <cellStyle name="Normal 3 5 2 4 5" xfId="680" xr:uid="{00000000-0005-0000-0000-000036030000}"/>
    <cellStyle name="Normal 3 5 2 4 5 2" xfId="1418" xr:uid="{00000000-0005-0000-0000-000037030000}"/>
    <cellStyle name="Normal 3 5 2 4 6" xfId="975" xr:uid="{00000000-0005-0000-0000-000038030000}"/>
    <cellStyle name="Normal 3 5 2 5" xfId="512" xr:uid="{00000000-0005-0000-0000-000039030000}"/>
    <cellStyle name="Normal 3 5 2 5 2" xfId="800" xr:uid="{00000000-0005-0000-0000-00003A030000}"/>
    <cellStyle name="Normal 3 5 2 5 2 2" xfId="1538" xr:uid="{00000000-0005-0000-0000-00003B030000}"/>
    <cellStyle name="Normal 3 5 2 5 3" xfId="1250" xr:uid="{00000000-0005-0000-0000-00003C030000}"/>
    <cellStyle name="Normal 3 5 2 6" xfId="416" xr:uid="{00000000-0005-0000-0000-00003D030000}"/>
    <cellStyle name="Normal 3 5 2 6 2" xfId="704" xr:uid="{00000000-0005-0000-0000-00003E030000}"/>
    <cellStyle name="Normal 3 5 2 6 2 2" xfId="1442" xr:uid="{00000000-0005-0000-0000-00003F030000}"/>
    <cellStyle name="Normal 3 5 2 6 3" xfId="1154" xr:uid="{00000000-0005-0000-0000-000040030000}"/>
    <cellStyle name="Normal 3 5 2 7" xfId="320" xr:uid="{00000000-0005-0000-0000-000041030000}"/>
    <cellStyle name="Normal 3 5 2 7 2" xfId="1058" xr:uid="{00000000-0005-0000-0000-000042030000}"/>
    <cellStyle name="Normal 3 5 2 8" xfId="608" xr:uid="{00000000-0005-0000-0000-000043030000}"/>
    <cellStyle name="Normal 3 5 2 8 2" xfId="1346" xr:uid="{00000000-0005-0000-0000-000044030000}"/>
    <cellStyle name="Normal 3 5 2 9" xfId="895" xr:uid="{00000000-0005-0000-0000-000045030000}"/>
    <cellStyle name="Normal 3 5 3" xfId="159" xr:uid="{00000000-0005-0000-0000-000046030000}"/>
    <cellStyle name="Normal 3 5 3 2" xfId="199" xr:uid="{00000000-0005-0000-0000-000047030000}"/>
    <cellStyle name="Normal 3 5 3 2 2" xfId="279" xr:uid="{00000000-0005-0000-0000-000048030000}"/>
    <cellStyle name="Normal 3 5 3 2 2 2" xfId="1025" xr:uid="{00000000-0005-0000-0000-000049030000}"/>
    <cellStyle name="Normal 3 5 3 2 3" xfId="528" xr:uid="{00000000-0005-0000-0000-00004A030000}"/>
    <cellStyle name="Normal 3 5 3 2 3 2" xfId="1266" xr:uid="{00000000-0005-0000-0000-00004B030000}"/>
    <cellStyle name="Normal 3 5 3 2 4" xfId="816" xr:uid="{00000000-0005-0000-0000-00004C030000}"/>
    <cellStyle name="Normal 3 5 3 2 4 2" xfId="1554" xr:uid="{00000000-0005-0000-0000-00004D030000}"/>
    <cellStyle name="Normal 3 5 3 2 5" xfId="945" xr:uid="{00000000-0005-0000-0000-00004E030000}"/>
    <cellStyle name="Normal 3 5 3 3" xfId="239" xr:uid="{00000000-0005-0000-0000-00004F030000}"/>
    <cellStyle name="Normal 3 5 3 3 2" xfId="432" xr:uid="{00000000-0005-0000-0000-000050030000}"/>
    <cellStyle name="Normal 3 5 3 3 2 2" xfId="1170" xr:uid="{00000000-0005-0000-0000-000051030000}"/>
    <cellStyle name="Normal 3 5 3 3 3" xfId="720" xr:uid="{00000000-0005-0000-0000-000052030000}"/>
    <cellStyle name="Normal 3 5 3 3 3 2" xfId="1458" xr:uid="{00000000-0005-0000-0000-000053030000}"/>
    <cellStyle name="Normal 3 5 3 3 4" xfId="985" xr:uid="{00000000-0005-0000-0000-000054030000}"/>
    <cellStyle name="Normal 3 5 3 4" xfId="336" xr:uid="{00000000-0005-0000-0000-000055030000}"/>
    <cellStyle name="Normal 3 5 3 4 2" xfId="1074" xr:uid="{00000000-0005-0000-0000-000056030000}"/>
    <cellStyle name="Normal 3 5 3 5" xfId="624" xr:uid="{00000000-0005-0000-0000-000057030000}"/>
    <cellStyle name="Normal 3 5 3 5 2" xfId="1362" xr:uid="{00000000-0005-0000-0000-000058030000}"/>
    <cellStyle name="Normal 3 5 3 6" xfId="905" xr:uid="{00000000-0005-0000-0000-000059030000}"/>
    <cellStyle name="Normal 3 5 4" xfId="179" xr:uid="{00000000-0005-0000-0000-00005A030000}"/>
    <cellStyle name="Normal 3 5 4 2" xfId="259" xr:uid="{00000000-0005-0000-0000-00005B030000}"/>
    <cellStyle name="Normal 3 5 4 2 2" xfId="552" xr:uid="{00000000-0005-0000-0000-00005C030000}"/>
    <cellStyle name="Normal 3 5 4 2 2 2" xfId="1290" xr:uid="{00000000-0005-0000-0000-00005D030000}"/>
    <cellStyle name="Normal 3 5 4 2 3" xfId="840" xr:uid="{00000000-0005-0000-0000-00005E030000}"/>
    <cellStyle name="Normal 3 5 4 2 3 2" xfId="1578" xr:uid="{00000000-0005-0000-0000-00005F030000}"/>
    <cellStyle name="Normal 3 5 4 2 4" xfId="1005" xr:uid="{00000000-0005-0000-0000-000060030000}"/>
    <cellStyle name="Normal 3 5 4 3" xfId="456" xr:uid="{00000000-0005-0000-0000-000061030000}"/>
    <cellStyle name="Normal 3 5 4 3 2" xfId="744" xr:uid="{00000000-0005-0000-0000-000062030000}"/>
    <cellStyle name="Normal 3 5 4 3 2 2" xfId="1482" xr:uid="{00000000-0005-0000-0000-000063030000}"/>
    <cellStyle name="Normal 3 5 4 3 3" xfId="1194" xr:uid="{00000000-0005-0000-0000-000064030000}"/>
    <cellStyle name="Normal 3 5 4 4" xfId="360" xr:uid="{00000000-0005-0000-0000-000065030000}"/>
    <cellStyle name="Normal 3 5 4 4 2" xfId="1098" xr:uid="{00000000-0005-0000-0000-000066030000}"/>
    <cellStyle name="Normal 3 5 4 5" xfId="648" xr:uid="{00000000-0005-0000-0000-000067030000}"/>
    <cellStyle name="Normal 3 5 4 5 2" xfId="1386" xr:uid="{00000000-0005-0000-0000-000068030000}"/>
    <cellStyle name="Normal 3 5 4 6" xfId="925" xr:uid="{00000000-0005-0000-0000-000069030000}"/>
    <cellStyle name="Normal 3 5 5" xfId="219" xr:uid="{00000000-0005-0000-0000-00006A030000}"/>
    <cellStyle name="Normal 3 5 5 2" xfId="576" xr:uid="{00000000-0005-0000-0000-00006B030000}"/>
    <cellStyle name="Normal 3 5 5 2 2" xfId="864" xr:uid="{00000000-0005-0000-0000-00006C030000}"/>
    <cellStyle name="Normal 3 5 5 2 2 2" xfId="1602" xr:uid="{00000000-0005-0000-0000-00006D030000}"/>
    <cellStyle name="Normal 3 5 5 2 3" xfId="1314" xr:uid="{00000000-0005-0000-0000-00006E030000}"/>
    <cellStyle name="Normal 3 5 5 3" xfId="480" xr:uid="{00000000-0005-0000-0000-00006F030000}"/>
    <cellStyle name="Normal 3 5 5 3 2" xfId="768" xr:uid="{00000000-0005-0000-0000-000070030000}"/>
    <cellStyle name="Normal 3 5 5 3 2 2" xfId="1506" xr:uid="{00000000-0005-0000-0000-000071030000}"/>
    <cellStyle name="Normal 3 5 5 3 3" xfId="1218" xr:uid="{00000000-0005-0000-0000-000072030000}"/>
    <cellStyle name="Normal 3 5 5 4" xfId="384" xr:uid="{00000000-0005-0000-0000-000073030000}"/>
    <cellStyle name="Normal 3 5 5 4 2" xfId="1122" xr:uid="{00000000-0005-0000-0000-000074030000}"/>
    <cellStyle name="Normal 3 5 5 5" xfId="672" xr:uid="{00000000-0005-0000-0000-000075030000}"/>
    <cellStyle name="Normal 3 5 5 5 2" xfId="1410" xr:uid="{00000000-0005-0000-0000-000076030000}"/>
    <cellStyle name="Normal 3 5 5 6" xfId="965" xr:uid="{00000000-0005-0000-0000-000077030000}"/>
    <cellStyle name="Normal 3 5 6" xfId="504" xr:uid="{00000000-0005-0000-0000-000078030000}"/>
    <cellStyle name="Normal 3 5 6 2" xfId="792" xr:uid="{00000000-0005-0000-0000-000079030000}"/>
    <cellStyle name="Normal 3 5 6 2 2" xfId="1530" xr:uid="{00000000-0005-0000-0000-00007A030000}"/>
    <cellStyle name="Normal 3 5 6 3" xfId="1242" xr:uid="{00000000-0005-0000-0000-00007B030000}"/>
    <cellStyle name="Normal 3 5 7" xfId="408" xr:uid="{00000000-0005-0000-0000-00007C030000}"/>
    <cellStyle name="Normal 3 5 7 2" xfId="696" xr:uid="{00000000-0005-0000-0000-00007D030000}"/>
    <cellStyle name="Normal 3 5 7 2 2" xfId="1434" xr:uid="{00000000-0005-0000-0000-00007E030000}"/>
    <cellStyle name="Normal 3 5 7 3" xfId="1146" xr:uid="{00000000-0005-0000-0000-00007F030000}"/>
    <cellStyle name="Normal 3 5 8" xfId="312" xr:uid="{00000000-0005-0000-0000-000080030000}"/>
    <cellStyle name="Normal 3 5 8 2" xfId="1050" xr:uid="{00000000-0005-0000-0000-000081030000}"/>
    <cellStyle name="Normal 3 5 9" xfId="600" xr:uid="{00000000-0005-0000-0000-000082030000}"/>
    <cellStyle name="Normal 3 5 9 2" xfId="1338" xr:uid="{00000000-0005-0000-0000-000083030000}"/>
    <cellStyle name="Normal 3 6" xfId="144" xr:uid="{00000000-0005-0000-0000-000084030000}"/>
    <cellStyle name="Normal 3 6 2" xfId="164" xr:uid="{00000000-0005-0000-0000-000085030000}"/>
    <cellStyle name="Normal 3 6 2 2" xfId="204" xr:uid="{00000000-0005-0000-0000-000086030000}"/>
    <cellStyle name="Normal 3 6 2 2 2" xfId="284" xr:uid="{00000000-0005-0000-0000-000087030000}"/>
    <cellStyle name="Normal 3 6 2 2 2 2" xfId="1030" xr:uid="{00000000-0005-0000-0000-000088030000}"/>
    <cellStyle name="Normal 3 6 2 2 3" xfId="532" xr:uid="{00000000-0005-0000-0000-000089030000}"/>
    <cellStyle name="Normal 3 6 2 2 3 2" xfId="1270" xr:uid="{00000000-0005-0000-0000-00008A030000}"/>
    <cellStyle name="Normal 3 6 2 2 4" xfId="820" xr:uid="{00000000-0005-0000-0000-00008B030000}"/>
    <cellStyle name="Normal 3 6 2 2 4 2" xfId="1558" xr:uid="{00000000-0005-0000-0000-00008C030000}"/>
    <cellStyle name="Normal 3 6 2 2 5" xfId="950" xr:uid="{00000000-0005-0000-0000-00008D030000}"/>
    <cellStyle name="Normal 3 6 2 3" xfId="244" xr:uid="{00000000-0005-0000-0000-00008E030000}"/>
    <cellStyle name="Normal 3 6 2 3 2" xfId="436" xr:uid="{00000000-0005-0000-0000-00008F030000}"/>
    <cellStyle name="Normal 3 6 2 3 2 2" xfId="1174" xr:uid="{00000000-0005-0000-0000-000090030000}"/>
    <cellStyle name="Normal 3 6 2 3 3" xfId="724" xr:uid="{00000000-0005-0000-0000-000091030000}"/>
    <cellStyle name="Normal 3 6 2 3 3 2" xfId="1462" xr:uid="{00000000-0005-0000-0000-000092030000}"/>
    <cellStyle name="Normal 3 6 2 3 4" xfId="990" xr:uid="{00000000-0005-0000-0000-000093030000}"/>
    <cellStyle name="Normal 3 6 2 4" xfId="340" xr:uid="{00000000-0005-0000-0000-000094030000}"/>
    <cellStyle name="Normal 3 6 2 4 2" xfId="1078" xr:uid="{00000000-0005-0000-0000-000095030000}"/>
    <cellStyle name="Normal 3 6 2 5" xfId="628" xr:uid="{00000000-0005-0000-0000-000096030000}"/>
    <cellStyle name="Normal 3 6 2 5 2" xfId="1366" xr:uid="{00000000-0005-0000-0000-000097030000}"/>
    <cellStyle name="Normal 3 6 2 6" xfId="910" xr:uid="{00000000-0005-0000-0000-000098030000}"/>
    <cellStyle name="Normal 3 6 3" xfId="184" xr:uid="{00000000-0005-0000-0000-000099030000}"/>
    <cellStyle name="Normal 3 6 3 2" xfId="264" xr:uid="{00000000-0005-0000-0000-00009A030000}"/>
    <cellStyle name="Normal 3 6 3 2 2" xfId="556" xr:uid="{00000000-0005-0000-0000-00009B030000}"/>
    <cellStyle name="Normal 3 6 3 2 2 2" xfId="1294" xr:uid="{00000000-0005-0000-0000-00009C030000}"/>
    <cellStyle name="Normal 3 6 3 2 3" xfId="844" xr:uid="{00000000-0005-0000-0000-00009D030000}"/>
    <cellStyle name="Normal 3 6 3 2 3 2" xfId="1582" xr:uid="{00000000-0005-0000-0000-00009E030000}"/>
    <cellStyle name="Normal 3 6 3 2 4" xfId="1010" xr:uid="{00000000-0005-0000-0000-00009F030000}"/>
    <cellStyle name="Normal 3 6 3 3" xfId="460" xr:uid="{00000000-0005-0000-0000-0000A0030000}"/>
    <cellStyle name="Normal 3 6 3 3 2" xfId="748" xr:uid="{00000000-0005-0000-0000-0000A1030000}"/>
    <cellStyle name="Normal 3 6 3 3 2 2" xfId="1486" xr:uid="{00000000-0005-0000-0000-0000A2030000}"/>
    <cellStyle name="Normal 3 6 3 3 3" xfId="1198" xr:uid="{00000000-0005-0000-0000-0000A3030000}"/>
    <cellStyle name="Normal 3 6 3 4" xfId="364" xr:uid="{00000000-0005-0000-0000-0000A4030000}"/>
    <cellStyle name="Normal 3 6 3 4 2" xfId="1102" xr:uid="{00000000-0005-0000-0000-0000A5030000}"/>
    <cellStyle name="Normal 3 6 3 5" xfId="652" xr:uid="{00000000-0005-0000-0000-0000A6030000}"/>
    <cellStyle name="Normal 3 6 3 5 2" xfId="1390" xr:uid="{00000000-0005-0000-0000-0000A7030000}"/>
    <cellStyle name="Normal 3 6 3 6" xfId="930" xr:uid="{00000000-0005-0000-0000-0000A8030000}"/>
    <cellStyle name="Normal 3 6 4" xfId="224" xr:uid="{00000000-0005-0000-0000-0000A9030000}"/>
    <cellStyle name="Normal 3 6 4 2" xfId="580" xr:uid="{00000000-0005-0000-0000-0000AA030000}"/>
    <cellStyle name="Normal 3 6 4 2 2" xfId="868" xr:uid="{00000000-0005-0000-0000-0000AB030000}"/>
    <cellStyle name="Normal 3 6 4 2 2 2" xfId="1606" xr:uid="{00000000-0005-0000-0000-0000AC030000}"/>
    <cellStyle name="Normal 3 6 4 2 3" xfId="1318" xr:uid="{00000000-0005-0000-0000-0000AD030000}"/>
    <cellStyle name="Normal 3 6 4 3" xfId="484" xr:uid="{00000000-0005-0000-0000-0000AE030000}"/>
    <cellStyle name="Normal 3 6 4 3 2" xfId="772" xr:uid="{00000000-0005-0000-0000-0000AF030000}"/>
    <cellStyle name="Normal 3 6 4 3 2 2" xfId="1510" xr:uid="{00000000-0005-0000-0000-0000B0030000}"/>
    <cellStyle name="Normal 3 6 4 3 3" xfId="1222" xr:uid="{00000000-0005-0000-0000-0000B1030000}"/>
    <cellStyle name="Normal 3 6 4 4" xfId="388" xr:uid="{00000000-0005-0000-0000-0000B2030000}"/>
    <cellStyle name="Normal 3 6 4 4 2" xfId="1126" xr:uid="{00000000-0005-0000-0000-0000B3030000}"/>
    <cellStyle name="Normal 3 6 4 5" xfId="676" xr:uid="{00000000-0005-0000-0000-0000B4030000}"/>
    <cellStyle name="Normal 3 6 4 5 2" xfId="1414" xr:uid="{00000000-0005-0000-0000-0000B5030000}"/>
    <cellStyle name="Normal 3 6 4 6" xfId="970" xr:uid="{00000000-0005-0000-0000-0000B6030000}"/>
    <cellStyle name="Normal 3 6 5" xfId="508" xr:uid="{00000000-0005-0000-0000-0000B7030000}"/>
    <cellStyle name="Normal 3 6 5 2" xfId="796" xr:uid="{00000000-0005-0000-0000-0000B8030000}"/>
    <cellStyle name="Normal 3 6 5 2 2" xfId="1534" xr:uid="{00000000-0005-0000-0000-0000B9030000}"/>
    <cellStyle name="Normal 3 6 5 3" xfId="1246" xr:uid="{00000000-0005-0000-0000-0000BA030000}"/>
    <cellStyle name="Normal 3 6 6" xfId="412" xr:uid="{00000000-0005-0000-0000-0000BB030000}"/>
    <cellStyle name="Normal 3 6 6 2" xfId="700" xr:uid="{00000000-0005-0000-0000-0000BC030000}"/>
    <cellStyle name="Normal 3 6 6 2 2" xfId="1438" xr:uid="{00000000-0005-0000-0000-0000BD030000}"/>
    <cellStyle name="Normal 3 6 6 3" xfId="1150" xr:uid="{00000000-0005-0000-0000-0000BE030000}"/>
    <cellStyle name="Normal 3 6 7" xfId="316" xr:uid="{00000000-0005-0000-0000-0000BF030000}"/>
    <cellStyle name="Normal 3 6 7 2" xfId="1054" xr:uid="{00000000-0005-0000-0000-0000C0030000}"/>
    <cellStyle name="Normal 3 6 8" xfId="604" xr:uid="{00000000-0005-0000-0000-0000C1030000}"/>
    <cellStyle name="Normal 3 6 8 2" xfId="1342" xr:uid="{00000000-0005-0000-0000-0000C2030000}"/>
    <cellStyle name="Normal 3 6 9" xfId="890" xr:uid="{00000000-0005-0000-0000-0000C3030000}"/>
    <cellStyle name="Normal 3 7" xfId="154" xr:uid="{00000000-0005-0000-0000-0000C4030000}"/>
    <cellStyle name="Normal 3 7 2" xfId="194" xr:uid="{00000000-0005-0000-0000-0000C5030000}"/>
    <cellStyle name="Normal 3 7 2 2" xfId="274" xr:uid="{00000000-0005-0000-0000-0000C6030000}"/>
    <cellStyle name="Normal 3 7 2 2 2" xfId="1020" xr:uid="{00000000-0005-0000-0000-0000C7030000}"/>
    <cellStyle name="Normal 3 7 2 3" xfId="520" xr:uid="{00000000-0005-0000-0000-0000C8030000}"/>
    <cellStyle name="Normal 3 7 2 3 2" xfId="1258" xr:uid="{00000000-0005-0000-0000-0000C9030000}"/>
    <cellStyle name="Normal 3 7 2 4" xfId="808" xr:uid="{00000000-0005-0000-0000-0000CA030000}"/>
    <cellStyle name="Normal 3 7 2 4 2" xfId="1546" xr:uid="{00000000-0005-0000-0000-0000CB030000}"/>
    <cellStyle name="Normal 3 7 2 5" xfId="940" xr:uid="{00000000-0005-0000-0000-0000CC030000}"/>
    <cellStyle name="Normal 3 7 3" xfId="234" xr:uid="{00000000-0005-0000-0000-0000CD030000}"/>
    <cellStyle name="Normal 3 7 3 2" xfId="424" xr:uid="{00000000-0005-0000-0000-0000CE030000}"/>
    <cellStyle name="Normal 3 7 3 2 2" xfId="1162" xr:uid="{00000000-0005-0000-0000-0000CF030000}"/>
    <cellStyle name="Normal 3 7 3 3" xfId="712" xr:uid="{00000000-0005-0000-0000-0000D0030000}"/>
    <cellStyle name="Normal 3 7 3 3 2" xfId="1450" xr:uid="{00000000-0005-0000-0000-0000D1030000}"/>
    <cellStyle name="Normal 3 7 3 4" xfId="980" xr:uid="{00000000-0005-0000-0000-0000D2030000}"/>
    <cellStyle name="Normal 3 7 4" xfId="328" xr:uid="{00000000-0005-0000-0000-0000D3030000}"/>
    <cellStyle name="Normal 3 7 4 2" xfId="1066" xr:uid="{00000000-0005-0000-0000-0000D4030000}"/>
    <cellStyle name="Normal 3 7 5" xfId="616" xr:uid="{00000000-0005-0000-0000-0000D5030000}"/>
    <cellStyle name="Normal 3 7 5 2" xfId="1354" xr:uid="{00000000-0005-0000-0000-0000D6030000}"/>
    <cellStyle name="Normal 3 7 6" xfId="900" xr:uid="{00000000-0005-0000-0000-0000D7030000}"/>
    <cellStyle name="Normal 3 8" xfId="174" xr:uid="{00000000-0005-0000-0000-0000D8030000}"/>
    <cellStyle name="Normal 3 8 2" xfId="254" xr:uid="{00000000-0005-0000-0000-0000D9030000}"/>
    <cellStyle name="Normal 3 8 2 2" xfId="544" xr:uid="{00000000-0005-0000-0000-0000DA030000}"/>
    <cellStyle name="Normal 3 8 2 2 2" xfId="1282" xr:uid="{00000000-0005-0000-0000-0000DB030000}"/>
    <cellStyle name="Normal 3 8 2 3" xfId="832" xr:uid="{00000000-0005-0000-0000-0000DC030000}"/>
    <cellStyle name="Normal 3 8 2 3 2" xfId="1570" xr:uid="{00000000-0005-0000-0000-0000DD030000}"/>
    <cellStyle name="Normal 3 8 2 4" xfId="1000" xr:uid="{00000000-0005-0000-0000-0000DE030000}"/>
    <cellStyle name="Normal 3 8 3" xfId="448" xr:uid="{00000000-0005-0000-0000-0000DF030000}"/>
    <cellStyle name="Normal 3 8 3 2" xfId="736" xr:uid="{00000000-0005-0000-0000-0000E0030000}"/>
    <cellStyle name="Normal 3 8 3 2 2" xfId="1474" xr:uid="{00000000-0005-0000-0000-0000E1030000}"/>
    <cellStyle name="Normal 3 8 3 3" xfId="1186" xr:uid="{00000000-0005-0000-0000-0000E2030000}"/>
    <cellStyle name="Normal 3 8 4" xfId="352" xr:uid="{00000000-0005-0000-0000-0000E3030000}"/>
    <cellStyle name="Normal 3 8 4 2" xfId="1090" xr:uid="{00000000-0005-0000-0000-0000E4030000}"/>
    <cellStyle name="Normal 3 8 5" xfId="640" xr:uid="{00000000-0005-0000-0000-0000E5030000}"/>
    <cellStyle name="Normal 3 8 5 2" xfId="1378" xr:uid="{00000000-0005-0000-0000-0000E6030000}"/>
    <cellStyle name="Normal 3 8 6" xfId="920" xr:uid="{00000000-0005-0000-0000-0000E7030000}"/>
    <cellStyle name="Normal 3 9" xfId="214" xr:uid="{00000000-0005-0000-0000-0000E8030000}"/>
    <cellStyle name="Normal 3 9 2" xfId="568" xr:uid="{00000000-0005-0000-0000-0000E9030000}"/>
    <cellStyle name="Normal 3 9 2 2" xfId="856" xr:uid="{00000000-0005-0000-0000-0000EA030000}"/>
    <cellStyle name="Normal 3 9 2 2 2" xfId="1594" xr:uid="{00000000-0005-0000-0000-0000EB030000}"/>
    <cellStyle name="Normal 3 9 2 3" xfId="1306" xr:uid="{00000000-0005-0000-0000-0000EC030000}"/>
    <cellStyle name="Normal 3 9 3" xfId="472" xr:uid="{00000000-0005-0000-0000-0000ED030000}"/>
    <cellStyle name="Normal 3 9 3 2" xfId="760" xr:uid="{00000000-0005-0000-0000-0000EE030000}"/>
    <cellStyle name="Normal 3 9 3 2 2" xfId="1498" xr:uid="{00000000-0005-0000-0000-0000EF030000}"/>
    <cellStyle name="Normal 3 9 3 3" xfId="1210" xr:uid="{00000000-0005-0000-0000-0000F0030000}"/>
    <cellStyle name="Normal 3 9 4" xfId="376" xr:uid="{00000000-0005-0000-0000-0000F1030000}"/>
    <cellStyle name="Normal 3 9 4 2" xfId="1114" xr:uid="{00000000-0005-0000-0000-0000F2030000}"/>
    <cellStyle name="Normal 3 9 5" xfId="664" xr:uid="{00000000-0005-0000-0000-0000F3030000}"/>
    <cellStyle name="Normal 3 9 5 2" xfId="1402" xr:uid="{00000000-0005-0000-0000-0000F4030000}"/>
    <cellStyle name="Normal 3 9 6" xfId="960" xr:uid="{00000000-0005-0000-0000-0000F5030000}"/>
    <cellStyle name="Normal 4" xfId="112" xr:uid="{00000000-0005-0000-0000-0000F6030000}"/>
    <cellStyle name="Normal 4 10" xfId="498" xr:uid="{00000000-0005-0000-0000-0000F7030000}"/>
    <cellStyle name="Normal 4 10 2" xfId="786" xr:uid="{00000000-0005-0000-0000-0000F8030000}"/>
    <cellStyle name="Normal 4 10 2 2" xfId="1524" xr:uid="{00000000-0005-0000-0000-0000F9030000}"/>
    <cellStyle name="Normal 4 10 3" xfId="1236" xr:uid="{00000000-0005-0000-0000-0000FA030000}"/>
    <cellStyle name="Normal 4 11" xfId="402" xr:uid="{00000000-0005-0000-0000-0000FB030000}"/>
    <cellStyle name="Normal 4 11 2" xfId="690" xr:uid="{00000000-0005-0000-0000-0000FC030000}"/>
    <cellStyle name="Normal 4 11 2 2" xfId="1428" xr:uid="{00000000-0005-0000-0000-0000FD030000}"/>
    <cellStyle name="Normal 4 11 3" xfId="1140" xr:uid="{00000000-0005-0000-0000-0000FE030000}"/>
    <cellStyle name="Normal 4 12" xfId="299" xr:uid="{00000000-0005-0000-0000-0000FF030000}"/>
    <cellStyle name="Normal 4 12 2" xfId="1044" xr:uid="{00000000-0005-0000-0000-000000040000}"/>
    <cellStyle name="Normal 4 13" xfId="594" xr:uid="{00000000-0005-0000-0000-000001040000}"/>
    <cellStyle name="Normal 4 13 2" xfId="1332" xr:uid="{00000000-0005-0000-0000-000002040000}"/>
    <cellStyle name="Normal 4 2" xfId="129" xr:uid="{00000000-0005-0000-0000-000003040000}"/>
    <cellStyle name="Normal 4 2 2" xfId="306" xr:uid="{00000000-0005-0000-0000-000004040000}"/>
    <cellStyle name="Normal 4 3" xfId="305" xr:uid="{00000000-0005-0000-0000-000005040000}"/>
    <cellStyle name="Normal 4 3 10" xfId="595" xr:uid="{00000000-0005-0000-0000-000006040000}"/>
    <cellStyle name="Normal 4 3 10 2" xfId="1333" xr:uid="{00000000-0005-0000-0000-000007040000}"/>
    <cellStyle name="Normal 4 3 11" xfId="1045" xr:uid="{00000000-0005-0000-0000-000008040000}"/>
    <cellStyle name="Normal 4 3 2" xfId="311" xr:uid="{00000000-0005-0000-0000-000009040000}"/>
    <cellStyle name="Normal 4 3 2 2" xfId="327" xr:uid="{00000000-0005-0000-0000-00000A040000}"/>
    <cellStyle name="Normal 4 3 2 2 2" xfId="351" xr:uid="{00000000-0005-0000-0000-00000B040000}"/>
    <cellStyle name="Normal 4 3 2 2 2 2" xfId="543" xr:uid="{00000000-0005-0000-0000-00000C040000}"/>
    <cellStyle name="Normal 4 3 2 2 2 2 2" xfId="831" xr:uid="{00000000-0005-0000-0000-00000D040000}"/>
    <cellStyle name="Normal 4 3 2 2 2 2 2 2" xfId="1569" xr:uid="{00000000-0005-0000-0000-00000E040000}"/>
    <cellStyle name="Normal 4 3 2 2 2 2 3" xfId="1281" xr:uid="{00000000-0005-0000-0000-00000F040000}"/>
    <cellStyle name="Normal 4 3 2 2 2 3" xfId="447" xr:uid="{00000000-0005-0000-0000-000010040000}"/>
    <cellStyle name="Normal 4 3 2 2 2 3 2" xfId="735" xr:uid="{00000000-0005-0000-0000-000011040000}"/>
    <cellStyle name="Normal 4 3 2 2 2 3 2 2" xfId="1473" xr:uid="{00000000-0005-0000-0000-000012040000}"/>
    <cellStyle name="Normal 4 3 2 2 2 3 3" xfId="1185" xr:uid="{00000000-0005-0000-0000-000013040000}"/>
    <cellStyle name="Normal 4 3 2 2 2 4" xfId="639" xr:uid="{00000000-0005-0000-0000-000014040000}"/>
    <cellStyle name="Normal 4 3 2 2 2 4 2" xfId="1377" xr:uid="{00000000-0005-0000-0000-000015040000}"/>
    <cellStyle name="Normal 4 3 2 2 2 5" xfId="1089" xr:uid="{00000000-0005-0000-0000-000016040000}"/>
    <cellStyle name="Normal 4 3 2 2 3" xfId="375" xr:uid="{00000000-0005-0000-0000-000017040000}"/>
    <cellStyle name="Normal 4 3 2 2 3 2" xfId="567" xr:uid="{00000000-0005-0000-0000-000018040000}"/>
    <cellStyle name="Normal 4 3 2 2 3 2 2" xfId="855" xr:uid="{00000000-0005-0000-0000-000019040000}"/>
    <cellStyle name="Normal 4 3 2 2 3 2 2 2" xfId="1593" xr:uid="{00000000-0005-0000-0000-00001A040000}"/>
    <cellStyle name="Normal 4 3 2 2 3 2 3" xfId="1305" xr:uid="{00000000-0005-0000-0000-00001B040000}"/>
    <cellStyle name="Normal 4 3 2 2 3 3" xfId="471" xr:uid="{00000000-0005-0000-0000-00001C040000}"/>
    <cellStyle name="Normal 4 3 2 2 3 3 2" xfId="759" xr:uid="{00000000-0005-0000-0000-00001D040000}"/>
    <cellStyle name="Normal 4 3 2 2 3 3 2 2" xfId="1497" xr:uid="{00000000-0005-0000-0000-00001E040000}"/>
    <cellStyle name="Normal 4 3 2 2 3 3 3" xfId="1209" xr:uid="{00000000-0005-0000-0000-00001F040000}"/>
    <cellStyle name="Normal 4 3 2 2 3 4" xfId="663" xr:uid="{00000000-0005-0000-0000-000020040000}"/>
    <cellStyle name="Normal 4 3 2 2 3 4 2" xfId="1401" xr:uid="{00000000-0005-0000-0000-000021040000}"/>
    <cellStyle name="Normal 4 3 2 2 3 5" xfId="1113" xr:uid="{00000000-0005-0000-0000-000022040000}"/>
    <cellStyle name="Normal 4 3 2 2 4" xfId="399" xr:uid="{00000000-0005-0000-0000-000023040000}"/>
    <cellStyle name="Normal 4 3 2 2 4 2" xfId="591" xr:uid="{00000000-0005-0000-0000-000024040000}"/>
    <cellStyle name="Normal 4 3 2 2 4 2 2" xfId="879" xr:uid="{00000000-0005-0000-0000-000025040000}"/>
    <cellStyle name="Normal 4 3 2 2 4 2 2 2" xfId="1617" xr:uid="{00000000-0005-0000-0000-000026040000}"/>
    <cellStyle name="Normal 4 3 2 2 4 2 3" xfId="1329" xr:uid="{00000000-0005-0000-0000-000027040000}"/>
    <cellStyle name="Normal 4 3 2 2 4 3" xfId="495" xr:uid="{00000000-0005-0000-0000-000028040000}"/>
    <cellStyle name="Normal 4 3 2 2 4 3 2" xfId="783" xr:uid="{00000000-0005-0000-0000-000029040000}"/>
    <cellStyle name="Normal 4 3 2 2 4 3 2 2" xfId="1521" xr:uid="{00000000-0005-0000-0000-00002A040000}"/>
    <cellStyle name="Normal 4 3 2 2 4 3 3" xfId="1233" xr:uid="{00000000-0005-0000-0000-00002B040000}"/>
    <cellStyle name="Normal 4 3 2 2 4 4" xfId="687" xr:uid="{00000000-0005-0000-0000-00002C040000}"/>
    <cellStyle name="Normal 4 3 2 2 4 4 2" xfId="1425" xr:uid="{00000000-0005-0000-0000-00002D040000}"/>
    <cellStyle name="Normal 4 3 2 2 4 5" xfId="1137" xr:uid="{00000000-0005-0000-0000-00002E040000}"/>
    <cellStyle name="Normal 4 3 2 2 5" xfId="519" xr:uid="{00000000-0005-0000-0000-00002F040000}"/>
    <cellStyle name="Normal 4 3 2 2 5 2" xfId="807" xr:uid="{00000000-0005-0000-0000-000030040000}"/>
    <cellStyle name="Normal 4 3 2 2 5 2 2" xfId="1545" xr:uid="{00000000-0005-0000-0000-000031040000}"/>
    <cellStyle name="Normal 4 3 2 2 5 3" xfId="1257" xr:uid="{00000000-0005-0000-0000-000032040000}"/>
    <cellStyle name="Normal 4 3 2 2 6" xfId="423" xr:uid="{00000000-0005-0000-0000-000033040000}"/>
    <cellStyle name="Normal 4 3 2 2 6 2" xfId="711" xr:uid="{00000000-0005-0000-0000-000034040000}"/>
    <cellStyle name="Normal 4 3 2 2 6 2 2" xfId="1449" xr:uid="{00000000-0005-0000-0000-000035040000}"/>
    <cellStyle name="Normal 4 3 2 2 6 3" xfId="1161" xr:uid="{00000000-0005-0000-0000-000036040000}"/>
    <cellStyle name="Normal 4 3 2 2 7" xfId="615" xr:uid="{00000000-0005-0000-0000-000037040000}"/>
    <cellStyle name="Normal 4 3 2 2 7 2" xfId="1353" xr:uid="{00000000-0005-0000-0000-000038040000}"/>
    <cellStyle name="Normal 4 3 2 2 8" xfId="1065" xr:uid="{00000000-0005-0000-0000-000039040000}"/>
    <cellStyle name="Normal 4 3 2 3" xfId="335" xr:uid="{00000000-0005-0000-0000-00003A040000}"/>
    <cellStyle name="Normal 4 3 2 3 2" xfId="527" xr:uid="{00000000-0005-0000-0000-00003B040000}"/>
    <cellStyle name="Normal 4 3 2 3 2 2" xfId="815" xr:uid="{00000000-0005-0000-0000-00003C040000}"/>
    <cellStyle name="Normal 4 3 2 3 2 2 2" xfId="1553" xr:uid="{00000000-0005-0000-0000-00003D040000}"/>
    <cellStyle name="Normal 4 3 2 3 2 3" xfId="1265" xr:uid="{00000000-0005-0000-0000-00003E040000}"/>
    <cellStyle name="Normal 4 3 2 3 3" xfId="431" xr:uid="{00000000-0005-0000-0000-00003F040000}"/>
    <cellStyle name="Normal 4 3 2 3 3 2" xfId="719" xr:uid="{00000000-0005-0000-0000-000040040000}"/>
    <cellStyle name="Normal 4 3 2 3 3 2 2" xfId="1457" xr:uid="{00000000-0005-0000-0000-000041040000}"/>
    <cellStyle name="Normal 4 3 2 3 3 3" xfId="1169" xr:uid="{00000000-0005-0000-0000-000042040000}"/>
    <cellStyle name="Normal 4 3 2 3 4" xfId="623" xr:uid="{00000000-0005-0000-0000-000043040000}"/>
    <cellStyle name="Normal 4 3 2 3 4 2" xfId="1361" xr:uid="{00000000-0005-0000-0000-000044040000}"/>
    <cellStyle name="Normal 4 3 2 3 5" xfId="1073" xr:uid="{00000000-0005-0000-0000-000045040000}"/>
    <cellStyle name="Normal 4 3 2 4" xfId="359" xr:uid="{00000000-0005-0000-0000-000046040000}"/>
    <cellStyle name="Normal 4 3 2 4 2" xfId="551" xr:uid="{00000000-0005-0000-0000-000047040000}"/>
    <cellStyle name="Normal 4 3 2 4 2 2" xfId="839" xr:uid="{00000000-0005-0000-0000-000048040000}"/>
    <cellStyle name="Normal 4 3 2 4 2 2 2" xfId="1577" xr:uid="{00000000-0005-0000-0000-000049040000}"/>
    <cellStyle name="Normal 4 3 2 4 2 3" xfId="1289" xr:uid="{00000000-0005-0000-0000-00004A040000}"/>
    <cellStyle name="Normal 4 3 2 4 3" xfId="455" xr:uid="{00000000-0005-0000-0000-00004B040000}"/>
    <cellStyle name="Normal 4 3 2 4 3 2" xfId="743" xr:uid="{00000000-0005-0000-0000-00004C040000}"/>
    <cellStyle name="Normal 4 3 2 4 3 2 2" xfId="1481" xr:uid="{00000000-0005-0000-0000-00004D040000}"/>
    <cellStyle name="Normal 4 3 2 4 3 3" xfId="1193" xr:uid="{00000000-0005-0000-0000-00004E040000}"/>
    <cellStyle name="Normal 4 3 2 4 4" xfId="647" xr:uid="{00000000-0005-0000-0000-00004F040000}"/>
    <cellStyle name="Normal 4 3 2 4 4 2" xfId="1385" xr:uid="{00000000-0005-0000-0000-000050040000}"/>
    <cellStyle name="Normal 4 3 2 4 5" xfId="1097" xr:uid="{00000000-0005-0000-0000-000051040000}"/>
    <cellStyle name="Normal 4 3 2 5" xfId="383" xr:uid="{00000000-0005-0000-0000-000052040000}"/>
    <cellStyle name="Normal 4 3 2 5 2" xfId="575" xr:uid="{00000000-0005-0000-0000-000053040000}"/>
    <cellStyle name="Normal 4 3 2 5 2 2" xfId="863" xr:uid="{00000000-0005-0000-0000-000054040000}"/>
    <cellStyle name="Normal 4 3 2 5 2 2 2" xfId="1601" xr:uid="{00000000-0005-0000-0000-000055040000}"/>
    <cellStyle name="Normal 4 3 2 5 2 3" xfId="1313" xr:uid="{00000000-0005-0000-0000-000056040000}"/>
    <cellStyle name="Normal 4 3 2 5 3" xfId="479" xr:uid="{00000000-0005-0000-0000-000057040000}"/>
    <cellStyle name="Normal 4 3 2 5 3 2" xfId="767" xr:uid="{00000000-0005-0000-0000-000058040000}"/>
    <cellStyle name="Normal 4 3 2 5 3 2 2" xfId="1505" xr:uid="{00000000-0005-0000-0000-000059040000}"/>
    <cellStyle name="Normal 4 3 2 5 3 3" xfId="1217" xr:uid="{00000000-0005-0000-0000-00005A040000}"/>
    <cellStyle name="Normal 4 3 2 5 4" xfId="671" xr:uid="{00000000-0005-0000-0000-00005B040000}"/>
    <cellStyle name="Normal 4 3 2 5 4 2" xfId="1409" xr:uid="{00000000-0005-0000-0000-00005C040000}"/>
    <cellStyle name="Normal 4 3 2 5 5" xfId="1121" xr:uid="{00000000-0005-0000-0000-00005D040000}"/>
    <cellStyle name="Normal 4 3 2 6" xfId="503" xr:uid="{00000000-0005-0000-0000-00005E040000}"/>
    <cellStyle name="Normal 4 3 2 6 2" xfId="791" xr:uid="{00000000-0005-0000-0000-00005F040000}"/>
    <cellStyle name="Normal 4 3 2 6 2 2" xfId="1529" xr:uid="{00000000-0005-0000-0000-000060040000}"/>
    <cellStyle name="Normal 4 3 2 6 3" xfId="1241" xr:uid="{00000000-0005-0000-0000-000061040000}"/>
    <cellStyle name="Normal 4 3 2 7" xfId="407" xr:uid="{00000000-0005-0000-0000-000062040000}"/>
    <cellStyle name="Normal 4 3 2 7 2" xfId="695" xr:uid="{00000000-0005-0000-0000-000063040000}"/>
    <cellStyle name="Normal 4 3 2 7 2 2" xfId="1433" xr:uid="{00000000-0005-0000-0000-000064040000}"/>
    <cellStyle name="Normal 4 3 2 7 3" xfId="1145" xr:uid="{00000000-0005-0000-0000-000065040000}"/>
    <cellStyle name="Normal 4 3 2 8" xfId="599" xr:uid="{00000000-0005-0000-0000-000066040000}"/>
    <cellStyle name="Normal 4 3 2 8 2" xfId="1337" xr:uid="{00000000-0005-0000-0000-000067040000}"/>
    <cellStyle name="Normal 4 3 2 9" xfId="1049" xr:uid="{00000000-0005-0000-0000-000068040000}"/>
    <cellStyle name="Normal 4 3 3" xfId="315" xr:uid="{00000000-0005-0000-0000-000069040000}"/>
    <cellStyle name="Normal 4 3 3 2" xfId="323" xr:uid="{00000000-0005-0000-0000-00006A040000}"/>
    <cellStyle name="Normal 4 3 3 2 2" xfId="347" xr:uid="{00000000-0005-0000-0000-00006B040000}"/>
    <cellStyle name="Normal 4 3 3 2 2 2" xfId="539" xr:uid="{00000000-0005-0000-0000-00006C040000}"/>
    <cellStyle name="Normal 4 3 3 2 2 2 2" xfId="827" xr:uid="{00000000-0005-0000-0000-00006D040000}"/>
    <cellStyle name="Normal 4 3 3 2 2 2 2 2" xfId="1565" xr:uid="{00000000-0005-0000-0000-00006E040000}"/>
    <cellStyle name="Normal 4 3 3 2 2 2 3" xfId="1277" xr:uid="{00000000-0005-0000-0000-00006F040000}"/>
    <cellStyle name="Normal 4 3 3 2 2 3" xfId="443" xr:uid="{00000000-0005-0000-0000-000070040000}"/>
    <cellStyle name="Normal 4 3 3 2 2 3 2" xfId="731" xr:uid="{00000000-0005-0000-0000-000071040000}"/>
    <cellStyle name="Normal 4 3 3 2 2 3 2 2" xfId="1469" xr:uid="{00000000-0005-0000-0000-000072040000}"/>
    <cellStyle name="Normal 4 3 3 2 2 3 3" xfId="1181" xr:uid="{00000000-0005-0000-0000-000073040000}"/>
    <cellStyle name="Normal 4 3 3 2 2 4" xfId="635" xr:uid="{00000000-0005-0000-0000-000074040000}"/>
    <cellStyle name="Normal 4 3 3 2 2 4 2" xfId="1373" xr:uid="{00000000-0005-0000-0000-000075040000}"/>
    <cellStyle name="Normal 4 3 3 2 2 5" xfId="1085" xr:uid="{00000000-0005-0000-0000-000076040000}"/>
    <cellStyle name="Normal 4 3 3 2 3" xfId="371" xr:uid="{00000000-0005-0000-0000-000077040000}"/>
    <cellStyle name="Normal 4 3 3 2 3 2" xfId="563" xr:uid="{00000000-0005-0000-0000-000078040000}"/>
    <cellStyle name="Normal 4 3 3 2 3 2 2" xfId="851" xr:uid="{00000000-0005-0000-0000-000079040000}"/>
    <cellStyle name="Normal 4 3 3 2 3 2 2 2" xfId="1589" xr:uid="{00000000-0005-0000-0000-00007A040000}"/>
    <cellStyle name="Normal 4 3 3 2 3 2 3" xfId="1301" xr:uid="{00000000-0005-0000-0000-00007B040000}"/>
    <cellStyle name="Normal 4 3 3 2 3 3" xfId="467" xr:uid="{00000000-0005-0000-0000-00007C040000}"/>
    <cellStyle name="Normal 4 3 3 2 3 3 2" xfId="755" xr:uid="{00000000-0005-0000-0000-00007D040000}"/>
    <cellStyle name="Normal 4 3 3 2 3 3 2 2" xfId="1493" xr:uid="{00000000-0005-0000-0000-00007E040000}"/>
    <cellStyle name="Normal 4 3 3 2 3 3 3" xfId="1205" xr:uid="{00000000-0005-0000-0000-00007F040000}"/>
    <cellStyle name="Normal 4 3 3 2 3 4" xfId="659" xr:uid="{00000000-0005-0000-0000-000080040000}"/>
    <cellStyle name="Normal 4 3 3 2 3 4 2" xfId="1397" xr:uid="{00000000-0005-0000-0000-000081040000}"/>
    <cellStyle name="Normal 4 3 3 2 3 5" xfId="1109" xr:uid="{00000000-0005-0000-0000-000082040000}"/>
    <cellStyle name="Normal 4 3 3 2 4" xfId="395" xr:uid="{00000000-0005-0000-0000-000083040000}"/>
    <cellStyle name="Normal 4 3 3 2 4 2" xfId="587" xr:uid="{00000000-0005-0000-0000-000084040000}"/>
    <cellStyle name="Normal 4 3 3 2 4 2 2" xfId="875" xr:uid="{00000000-0005-0000-0000-000085040000}"/>
    <cellStyle name="Normal 4 3 3 2 4 2 2 2" xfId="1613" xr:uid="{00000000-0005-0000-0000-000086040000}"/>
    <cellStyle name="Normal 4 3 3 2 4 2 3" xfId="1325" xr:uid="{00000000-0005-0000-0000-000087040000}"/>
    <cellStyle name="Normal 4 3 3 2 4 3" xfId="491" xr:uid="{00000000-0005-0000-0000-000088040000}"/>
    <cellStyle name="Normal 4 3 3 2 4 3 2" xfId="779" xr:uid="{00000000-0005-0000-0000-000089040000}"/>
    <cellStyle name="Normal 4 3 3 2 4 3 2 2" xfId="1517" xr:uid="{00000000-0005-0000-0000-00008A040000}"/>
    <cellStyle name="Normal 4 3 3 2 4 3 3" xfId="1229" xr:uid="{00000000-0005-0000-0000-00008B040000}"/>
    <cellStyle name="Normal 4 3 3 2 4 4" xfId="683" xr:uid="{00000000-0005-0000-0000-00008C040000}"/>
    <cellStyle name="Normal 4 3 3 2 4 4 2" xfId="1421" xr:uid="{00000000-0005-0000-0000-00008D040000}"/>
    <cellStyle name="Normal 4 3 3 2 4 5" xfId="1133" xr:uid="{00000000-0005-0000-0000-00008E040000}"/>
    <cellStyle name="Normal 4 3 3 2 5" xfId="515" xr:uid="{00000000-0005-0000-0000-00008F040000}"/>
    <cellStyle name="Normal 4 3 3 2 5 2" xfId="803" xr:uid="{00000000-0005-0000-0000-000090040000}"/>
    <cellStyle name="Normal 4 3 3 2 5 2 2" xfId="1541" xr:uid="{00000000-0005-0000-0000-000091040000}"/>
    <cellStyle name="Normal 4 3 3 2 5 3" xfId="1253" xr:uid="{00000000-0005-0000-0000-000092040000}"/>
    <cellStyle name="Normal 4 3 3 2 6" xfId="419" xr:uid="{00000000-0005-0000-0000-000093040000}"/>
    <cellStyle name="Normal 4 3 3 2 6 2" xfId="707" xr:uid="{00000000-0005-0000-0000-000094040000}"/>
    <cellStyle name="Normal 4 3 3 2 6 2 2" xfId="1445" xr:uid="{00000000-0005-0000-0000-000095040000}"/>
    <cellStyle name="Normal 4 3 3 2 6 3" xfId="1157" xr:uid="{00000000-0005-0000-0000-000096040000}"/>
    <cellStyle name="Normal 4 3 3 2 7" xfId="611" xr:uid="{00000000-0005-0000-0000-000097040000}"/>
    <cellStyle name="Normal 4 3 3 2 7 2" xfId="1349" xr:uid="{00000000-0005-0000-0000-000098040000}"/>
    <cellStyle name="Normal 4 3 3 2 8" xfId="1061" xr:uid="{00000000-0005-0000-0000-000099040000}"/>
    <cellStyle name="Normal 4 3 3 3" xfId="339" xr:uid="{00000000-0005-0000-0000-00009A040000}"/>
    <cellStyle name="Normal 4 3 3 3 2" xfId="531" xr:uid="{00000000-0005-0000-0000-00009B040000}"/>
    <cellStyle name="Normal 4 3 3 3 2 2" xfId="819" xr:uid="{00000000-0005-0000-0000-00009C040000}"/>
    <cellStyle name="Normal 4 3 3 3 2 2 2" xfId="1557" xr:uid="{00000000-0005-0000-0000-00009D040000}"/>
    <cellStyle name="Normal 4 3 3 3 2 3" xfId="1269" xr:uid="{00000000-0005-0000-0000-00009E040000}"/>
    <cellStyle name="Normal 4 3 3 3 3" xfId="435" xr:uid="{00000000-0005-0000-0000-00009F040000}"/>
    <cellStyle name="Normal 4 3 3 3 3 2" xfId="723" xr:uid="{00000000-0005-0000-0000-0000A0040000}"/>
    <cellStyle name="Normal 4 3 3 3 3 2 2" xfId="1461" xr:uid="{00000000-0005-0000-0000-0000A1040000}"/>
    <cellStyle name="Normal 4 3 3 3 3 3" xfId="1173" xr:uid="{00000000-0005-0000-0000-0000A2040000}"/>
    <cellStyle name="Normal 4 3 3 3 4" xfId="627" xr:uid="{00000000-0005-0000-0000-0000A3040000}"/>
    <cellStyle name="Normal 4 3 3 3 4 2" xfId="1365" xr:uid="{00000000-0005-0000-0000-0000A4040000}"/>
    <cellStyle name="Normal 4 3 3 3 5" xfId="1077" xr:uid="{00000000-0005-0000-0000-0000A5040000}"/>
    <cellStyle name="Normal 4 3 3 4" xfId="363" xr:uid="{00000000-0005-0000-0000-0000A6040000}"/>
    <cellStyle name="Normal 4 3 3 4 2" xfId="555" xr:uid="{00000000-0005-0000-0000-0000A7040000}"/>
    <cellStyle name="Normal 4 3 3 4 2 2" xfId="843" xr:uid="{00000000-0005-0000-0000-0000A8040000}"/>
    <cellStyle name="Normal 4 3 3 4 2 2 2" xfId="1581" xr:uid="{00000000-0005-0000-0000-0000A9040000}"/>
    <cellStyle name="Normal 4 3 3 4 2 3" xfId="1293" xr:uid="{00000000-0005-0000-0000-0000AA040000}"/>
    <cellStyle name="Normal 4 3 3 4 3" xfId="459" xr:uid="{00000000-0005-0000-0000-0000AB040000}"/>
    <cellStyle name="Normal 4 3 3 4 3 2" xfId="747" xr:uid="{00000000-0005-0000-0000-0000AC040000}"/>
    <cellStyle name="Normal 4 3 3 4 3 2 2" xfId="1485" xr:uid="{00000000-0005-0000-0000-0000AD040000}"/>
    <cellStyle name="Normal 4 3 3 4 3 3" xfId="1197" xr:uid="{00000000-0005-0000-0000-0000AE040000}"/>
    <cellStyle name="Normal 4 3 3 4 4" xfId="651" xr:uid="{00000000-0005-0000-0000-0000AF040000}"/>
    <cellStyle name="Normal 4 3 3 4 4 2" xfId="1389" xr:uid="{00000000-0005-0000-0000-0000B0040000}"/>
    <cellStyle name="Normal 4 3 3 4 5" xfId="1101" xr:uid="{00000000-0005-0000-0000-0000B1040000}"/>
    <cellStyle name="Normal 4 3 3 5" xfId="387" xr:uid="{00000000-0005-0000-0000-0000B2040000}"/>
    <cellStyle name="Normal 4 3 3 5 2" xfId="579" xr:uid="{00000000-0005-0000-0000-0000B3040000}"/>
    <cellStyle name="Normal 4 3 3 5 2 2" xfId="867" xr:uid="{00000000-0005-0000-0000-0000B4040000}"/>
    <cellStyle name="Normal 4 3 3 5 2 2 2" xfId="1605" xr:uid="{00000000-0005-0000-0000-0000B5040000}"/>
    <cellStyle name="Normal 4 3 3 5 2 3" xfId="1317" xr:uid="{00000000-0005-0000-0000-0000B6040000}"/>
    <cellStyle name="Normal 4 3 3 5 3" xfId="483" xr:uid="{00000000-0005-0000-0000-0000B7040000}"/>
    <cellStyle name="Normal 4 3 3 5 3 2" xfId="771" xr:uid="{00000000-0005-0000-0000-0000B8040000}"/>
    <cellStyle name="Normal 4 3 3 5 3 2 2" xfId="1509" xr:uid="{00000000-0005-0000-0000-0000B9040000}"/>
    <cellStyle name="Normal 4 3 3 5 3 3" xfId="1221" xr:uid="{00000000-0005-0000-0000-0000BA040000}"/>
    <cellStyle name="Normal 4 3 3 5 4" xfId="675" xr:uid="{00000000-0005-0000-0000-0000BB040000}"/>
    <cellStyle name="Normal 4 3 3 5 4 2" xfId="1413" xr:uid="{00000000-0005-0000-0000-0000BC040000}"/>
    <cellStyle name="Normal 4 3 3 5 5" xfId="1125" xr:uid="{00000000-0005-0000-0000-0000BD040000}"/>
    <cellStyle name="Normal 4 3 3 6" xfId="507" xr:uid="{00000000-0005-0000-0000-0000BE040000}"/>
    <cellStyle name="Normal 4 3 3 6 2" xfId="795" xr:uid="{00000000-0005-0000-0000-0000BF040000}"/>
    <cellStyle name="Normal 4 3 3 6 2 2" xfId="1533" xr:uid="{00000000-0005-0000-0000-0000C0040000}"/>
    <cellStyle name="Normal 4 3 3 6 3" xfId="1245" xr:uid="{00000000-0005-0000-0000-0000C1040000}"/>
    <cellStyle name="Normal 4 3 3 7" xfId="411" xr:uid="{00000000-0005-0000-0000-0000C2040000}"/>
    <cellStyle name="Normal 4 3 3 7 2" xfId="699" xr:uid="{00000000-0005-0000-0000-0000C3040000}"/>
    <cellStyle name="Normal 4 3 3 7 2 2" xfId="1437" xr:uid="{00000000-0005-0000-0000-0000C4040000}"/>
    <cellStyle name="Normal 4 3 3 7 3" xfId="1149" xr:uid="{00000000-0005-0000-0000-0000C5040000}"/>
    <cellStyle name="Normal 4 3 3 8" xfId="603" xr:uid="{00000000-0005-0000-0000-0000C6040000}"/>
    <cellStyle name="Normal 4 3 3 8 2" xfId="1341" xr:uid="{00000000-0005-0000-0000-0000C7040000}"/>
    <cellStyle name="Normal 4 3 3 9" xfId="1053" xr:uid="{00000000-0005-0000-0000-0000C8040000}"/>
    <cellStyle name="Normal 4 3 4" xfId="319" xr:uid="{00000000-0005-0000-0000-0000C9040000}"/>
    <cellStyle name="Normal 4 3 4 2" xfId="343" xr:uid="{00000000-0005-0000-0000-0000CA040000}"/>
    <cellStyle name="Normal 4 3 4 2 2" xfId="535" xr:uid="{00000000-0005-0000-0000-0000CB040000}"/>
    <cellStyle name="Normal 4 3 4 2 2 2" xfId="823" xr:uid="{00000000-0005-0000-0000-0000CC040000}"/>
    <cellStyle name="Normal 4 3 4 2 2 2 2" xfId="1561" xr:uid="{00000000-0005-0000-0000-0000CD040000}"/>
    <cellStyle name="Normal 4 3 4 2 2 3" xfId="1273" xr:uid="{00000000-0005-0000-0000-0000CE040000}"/>
    <cellStyle name="Normal 4 3 4 2 3" xfId="439" xr:uid="{00000000-0005-0000-0000-0000CF040000}"/>
    <cellStyle name="Normal 4 3 4 2 3 2" xfId="727" xr:uid="{00000000-0005-0000-0000-0000D0040000}"/>
    <cellStyle name="Normal 4 3 4 2 3 2 2" xfId="1465" xr:uid="{00000000-0005-0000-0000-0000D1040000}"/>
    <cellStyle name="Normal 4 3 4 2 3 3" xfId="1177" xr:uid="{00000000-0005-0000-0000-0000D2040000}"/>
    <cellStyle name="Normal 4 3 4 2 4" xfId="631" xr:uid="{00000000-0005-0000-0000-0000D3040000}"/>
    <cellStyle name="Normal 4 3 4 2 4 2" xfId="1369" xr:uid="{00000000-0005-0000-0000-0000D4040000}"/>
    <cellStyle name="Normal 4 3 4 2 5" xfId="1081" xr:uid="{00000000-0005-0000-0000-0000D5040000}"/>
    <cellStyle name="Normal 4 3 4 3" xfId="367" xr:uid="{00000000-0005-0000-0000-0000D6040000}"/>
    <cellStyle name="Normal 4 3 4 3 2" xfId="559" xr:uid="{00000000-0005-0000-0000-0000D7040000}"/>
    <cellStyle name="Normal 4 3 4 3 2 2" xfId="847" xr:uid="{00000000-0005-0000-0000-0000D8040000}"/>
    <cellStyle name="Normal 4 3 4 3 2 2 2" xfId="1585" xr:uid="{00000000-0005-0000-0000-0000D9040000}"/>
    <cellStyle name="Normal 4 3 4 3 2 3" xfId="1297" xr:uid="{00000000-0005-0000-0000-0000DA040000}"/>
    <cellStyle name="Normal 4 3 4 3 3" xfId="463" xr:uid="{00000000-0005-0000-0000-0000DB040000}"/>
    <cellStyle name="Normal 4 3 4 3 3 2" xfId="751" xr:uid="{00000000-0005-0000-0000-0000DC040000}"/>
    <cellStyle name="Normal 4 3 4 3 3 2 2" xfId="1489" xr:uid="{00000000-0005-0000-0000-0000DD040000}"/>
    <cellStyle name="Normal 4 3 4 3 3 3" xfId="1201" xr:uid="{00000000-0005-0000-0000-0000DE040000}"/>
    <cellStyle name="Normal 4 3 4 3 4" xfId="655" xr:uid="{00000000-0005-0000-0000-0000DF040000}"/>
    <cellStyle name="Normal 4 3 4 3 4 2" xfId="1393" xr:uid="{00000000-0005-0000-0000-0000E0040000}"/>
    <cellStyle name="Normal 4 3 4 3 5" xfId="1105" xr:uid="{00000000-0005-0000-0000-0000E1040000}"/>
    <cellStyle name="Normal 4 3 4 4" xfId="391" xr:uid="{00000000-0005-0000-0000-0000E2040000}"/>
    <cellStyle name="Normal 4 3 4 4 2" xfId="583" xr:uid="{00000000-0005-0000-0000-0000E3040000}"/>
    <cellStyle name="Normal 4 3 4 4 2 2" xfId="871" xr:uid="{00000000-0005-0000-0000-0000E4040000}"/>
    <cellStyle name="Normal 4 3 4 4 2 2 2" xfId="1609" xr:uid="{00000000-0005-0000-0000-0000E5040000}"/>
    <cellStyle name="Normal 4 3 4 4 2 3" xfId="1321" xr:uid="{00000000-0005-0000-0000-0000E6040000}"/>
    <cellStyle name="Normal 4 3 4 4 3" xfId="487" xr:uid="{00000000-0005-0000-0000-0000E7040000}"/>
    <cellStyle name="Normal 4 3 4 4 3 2" xfId="775" xr:uid="{00000000-0005-0000-0000-0000E8040000}"/>
    <cellStyle name="Normal 4 3 4 4 3 2 2" xfId="1513" xr:uid="{00000000-0005-0000-0000-0000E9040000}"/>
    <cellStyle name="Normal 4 3 4 4 3 3" xfId="1225" xr:uid="{00000000-0005-0000-0000-0000EA040000}"/>
    <cellStyle name="Normal 4 3 4 4 4" xfId="679" xr:uid="{00000000-0005-0000-0000-0000EB040000}"/>
    <cellStyle name="Normal 4 3 4 4 4 2" xfId="1417" xr:uid="{00000000-0005-0000-0000-0000EC040000}"/>
    <cellStyle name="Normal 4 3 4 4 5" xfId="1129" xr:uid="{00000000-0005-0000-0000-0000ED040000}"/>
    <cellStyle name="Normal 4 3 4 5" xfId="511" xr:uid="{00000000-0005-0000-0000-0000EE040000}"/>
    <cellStyle name="Normal 4 3 4 5 2" xfId="799" xr:uid="{00000000-0005-0000-0000-0000EF040000}"/>
    <cellStyle name="Normal 4 3 4 5 2 2" xfId="1537" xr:uid="{00000000-0005-0000-0000-0000F0040000}"/>
    <cellStyle name="Normal 4 3 4 5 3" xfId="1249" xr:uid="{00000000-0005-0000-0000-0000F1040000}"/>
    <cellStyle name="Normal 4 3 4 6" xfId="415" xr:uid="{00000000-0005-0000-0000-0000F2040000}"/>
    <cellStyle name="Normal 4 3 4 6 2" xfId="703" xr:uid="{00000000-0005-0000-0000-0000F3040000}"/>
    <cellStyle name="Normal 4 3 4 6 2 2" xfId="1441" xr:uid="{00000000-0005-0000-0000-0000F4040000}"/>
    <cellStyle name="Normal 4 3 4 6 3" xfId="1153" xr:uid="{00000000-0005-0000-0000-0000F5040000}"/>
    <cellStyle name="Normal 4 3 4 7" xfId="607" xr:uid="{00000000-0005-0000-0000-0000F6040000}"/>
    <cellStyle name="Normal 4 3 4 7 2" xfId="1345" xr:uid="{00000000-0005-0000-0000-0000F7040000}"/>
    <cellStyle name="Normal 4 3 4 8" xfId="1057" xr:uid="{00000000-0005-0000-0000-0000F8040000}"/>
    <cellStyle name="Normal 4 3 5" xfId="331" xr:uid="{00000000-0005-0000-0000-0000F9040000}"/>
    <cellStyle name="Normal 4 3 5 2" xfId="523" xr:uid="{00000000-0005-0000-0000-0000FA040000}"/>
    <cellStyle name="Normal 4 3 5 2 2" xfId="811" xr:uid="{00000000-0005-0000-0000-0000FB040000}"/>
    <cellStyle name="Normal 4 3 5 2 2 2" xfId="1549" xr:uid="{00000000-0005-0000-0000-0000FC040000}"/>
    <cellStyle name="Normal 4 3 5 2 3" xfId="1261" xr:uid="{00000000-0005-0000-0000-0000FD040000}"/>
    <cellStyle name="Normal 4 3 5 3" xfId="427" xr:uid="{00000000-0005-0000-0000-0000FE040000}"/>
    <cellStyle name="Normal 4 3 5 3 2" xfId="715" xr:uid="{00000000-0005-0000-0000-0000FF040000}"/>
    <cellStyle name="Normal 4 3 5 3 2 2" xfId="1453" xr:uid="{00000000-0005-0000-0000-000000050000}"/>
    <cellStyle name="Normal 4 3 5 3 3" xfId="1165" xr:uid="{00000000-0005-0000-0000-000001050000}"/>
    <cellStyle name="Normal 4 3 5 4" xfId="619" xr:uid="{00000000-0005-0000-0000-000002050000}"/>
    <cellStyle name="Normal 4 3 5 4 2" xfId="1357" xr:uid="{00000000-0005-0000-0000-000003050000}"/>
    <cellStyle name="Normal 4 3 5 5" xfId="1069" xr:uid="{00000000-0005-0000-0000-000004050000}"/>
    <cellStyle name="Normal 4 3 6" xfId="355" xr:uid="{00000000-0005-0000-0000-000005050000}"/>
    <cellStyle name="Normal 4 3 6 2" xfId="547" xr:uid="{00000000-0005-0000-0000-000006050000}"/>
    <cellStyle name="Normal 4 3 6 2 2" xfId="835" xr:uid="{00000000-0005-0000-0000-000007050000}"/>
    <cellStyle name="Normal 4 3 6 2 2 2" xfId="1573" xr:uid="{00000000-0005-0000-0000-000008050000}"/>
    <cellStyle name="Normal 4 3 6 2 3" xfId="1285" xr:uid="{00000000-0005-0000-0000-000009050000}"/>
    <cellStyle name="Normal 4 3 6 3" xfId="451" xr:uid="{00000000-0005-0000-0000-00000A050000}"/>
    <cellStyle name="Normal 4 3 6 3 2" xfId="739" xr:uid="{00000000-0005-0000-0000-00000B050000}"/>
    <cellStyle name="Normal 4 3 6 3 2 2" xfId="1477" xr:uid="{00000000-0005-0000-0000-00000C050000}"/>
    <cellStyle name="Normal 4 3 6 3 3" xfId="1189" xr:uid="{00000000-0005-0000-0000-00000D050000}"/>
    <cellStyle name="Normal 4 3 6 4" xfId="643" xr:uid="{00000000-0005-0000-0000-00000E050000}"/>
    <cellStyle name="Normal 4 3 6 4 2" xfId="1381" xr:uid="{00000000-0005-0000-0000-00000F050000}"/>
    <cellStyle name="Normal 4 3 6 5" xfId="1093" xr:uid="{00000000-0005-0000-0000-000010050000}"/>
    <cellStyle name="Normal 4 3 7" xfId="379" xr:uid="{00000000-0005-0000-0000-000011050000}"/>
    <cellStyle name="Normal 4 3 7 2" xfId="571" xr:uid="{00000000-0005-0000-0000-000012050000}"/>
    <cellStyle name="Normal 4 3 7 2 2" xfId="859" xr:uid="{00000000-0005-0000-0000-000013050000}"/>
    <cellStyle name="Normal 4 3 7 2 2 2" xfId="1597" xr:uid="{00000000-0005-0000-0000-000014050000}"/>
    <cellStyle name="Normal 4 3 7 2 3" xfId="1309" xr:uid="{00000000-0005-0000-0000-000015050000}"/>
    <cellStyle name="Normal 4 3 7 3" xfId="475" xr:uid="{00000000-0005-0000-0000-000016050000}"/>
    <cellStyle name="Normal 4 3 7 3 2" xfId="763" xr:uid="{00000000-0005-0000-0000-000017050000}"/>
    <cellStyle name="Normal 4 3 7 3 2 2" xfId="1501" xr:uid="{00000000-0005-0000-0000-000018050000}"/>
    <cellStyle name="Normal 4 3 7 3 3" xfId="1213" xr:uid="{00000000-0005-0000-0000-000019050000}"/>
    <cellStyle name="Normal 4 3 7 4" xfId="667" xr:uid="{00000000-0005-0000-0000-00001A050000}"/>
    <cellStyle name="Normal 4 3 7 4 2" xfId="1405" xr:uid="{00000000-0005-0000-0000-00001B050000}"/>
    <cellStyle name="Normal 4 3 7 5" xfId="1117" xr:uid="{00000000-0005-0000-0000-00001C050000}"/>
    <cellStyle name="Normal 4 3 8" xfId="499" xr:uid="{00000000-0005-0000-0000-00001D050000}"/>
    <cellStyle name="Normal 4 3 8 2" xfId="787" xr:uid="{00000000-0005-0000-0000-00001E050000}"/>
    <cellStyle name="Normal 4 3 8 2 2" xfId="1525" xr:uid="{00000000-0005-0000-0000-00001F050000}"/>
    <cellStyle name="Normal 4 3 8 3" xfId="1237" xr:uid="{00000000-0005-0000-0000-000020050000}"/>
    <cellStyle name="Normal 4 3 9" xfId="403" xr:uid="{00000000-0005-0000-0000-000021050000}"/>
    <cellStyle name="Normal 4 3 9 2" xfId="691" xr:uid="{00000000-0005-0000-0000-000022050000}"/>
    <cellStyle name="Normal 4 3 9 2 2" xfId="1429" xr:uid="{00000000-0005-0000-0000-000023050000}"/>
    <cellStyle name="Normal 4 3 9 3" xfId="1141" xr:uid="{00000000-0005-0000-0000-000024050000}"/>
    <cellStyle name="Normal 4 4" xfId="310" xr:uid="{00000000-0005-0000-0000-000025050000}"/>
    <cellStyle name="Normal 4 4 2" xfId="326" xr:uid="{00000000-0005-0000-0000-000026050000}"/>
    <cellStyle name="Normal 4 4 2 2" xfId="350" xr:uid="{00000000-0005-0000-0000-000027050000}"/>
    <cellStyle name="Normal 4 4 2 2 2" xfId="542" xr:uid="{00000000-0005-0000-0000-000028050000}"/>
    <cellStyle name="Normal 4 4 2 2 2 2" xfId="830" xr:uid="{00000000-0005-0000-0000-000029050000}"/>
    <cellStyle name="Normal 4 4 2 2 2 2 2" xfId="1568" xr:uid="{00000000-0005-0000-0000-00002A050000}"/>
    <cellStyle name="Normal 4 4 2 2 2 3" xfId="1280" xr:uid="{00000000-0005-0000-0000-00002B050000}"/>
    <cellStyle name="Normal 4 4 2 2 3" xfId="446" xr:uid="{00000000-0005-0000-0000-00002C050000}"/>
    <cellStyle name="Normal 4 4 2 2 3 2" xfId="734" xr:uid="{00000000-0005-0000-0000-00002D050000}"/>
    <cellStyle name="Normal 4 4 2 2 3 2 2" xfId="1472" xr:uid="{00000000-0005-0000-0000-00002E050000}"/>
    <cellStyle name="Normal 4 4 2 2 3 3" xfId="1184" xr:uid="{00000000-0005-0000-0000-00002F050000}"/>
    <cellStyle name="Normal 4 4 2 2 4" xfId="638" xr:uid="{00000000-0005-0000-0000-000030050000}"/>
    <cellStyle name="Normal 4 4 2 2 4 2" xfId="1376" xr:uid="{00000000-0005-0000-0000-000031050000}"/>
    <cellStyle name="Normal 4 4 2 2 5" xfId="1088" xr:uid="{00000000-0005-0000-0000-000032050000}"/>
    <cellStyle name="Normal 4 4 2 3" xfId="374" xr:uid="{00000000-0005-0000-0000-000033050000}"/>
    <cellStyle name="Normal 4 4 2 3 2" xfId="566" xr:uid="{00000000-0005-0000-0000-000034050000}"/>
    <cellStyle name="Normal 4 4 2 3 2 2" xfId="854" xr:uid="{00000000-0005-0000-0000-000035050000}"/>
    <cellStyle name="Normal 4 4 2 3 2 2 2" xfId="1592" xr:uid="{00000000-0005-0000-0000-000036050000}"/>
    <cellStyle name="Normal 4 4 2 3 2 3" xfId="1304" xr:uid="{00000000-0005-0000-0000-000037050000}"/>
    <cellStyle name="Normal 4 4 2 3 3" xfId="470" xr:uid="{00000000-0005-0000-0000-000038050000}"/>
    <cellStyle name="Normal 4 4 2 3 3 2" xfId="758" xr:uid="{00000000-0005-0000-0000-000039050000}"/>
    <cellStyle name="Normal 4 4 2 3 3 2 2" xfId="1496" xr:uid="{00000000-0005-0000-0000-00003A050000}"/>
    <cellStyle name="Normal 4 4 2 3 3 3" xfId="1208" xr:uid="{00000000-0005-0000-0000-00003B050000}"/>
    <cellStyle name="Normal 4 4 2 3 4" xfId="662" xr:uid="{00000000-0005-0000-0000-00003C050000}"/>
    <cellStyle name="Normal 4 4 2 3 4 2" xfId="1400" xr:uid="{00000000-0005-0000-0000-00003D050000}"/>
    <cellStyle name="Normal 4 4 2 3 5" xfId="1112" xr:uid="{00000000-0005-0000-0000-00003E050000}"/>
    <cellStyle name="Normal 4 4 2 4" xfId="398" xr:uid="{00000000-0005-0000-0000-00003F050000}"/>
    <cellStyle name="Normal 4 4 2 4 2" xfId="590" xr:uid="{00000000-0005-0000-0000-000040050000}"/>
    <cellStyle name="Normal 4 4 2 4 2 2" xfId="878" xr:uid="{00000000-0005-0000-0000-000041050000}"/>
    <cellStyle name="Normal 4 4 2 4 2 2 2" xfId="1616" xr:uid="{00000000-0005-0000-0000-000042050000}"/>
    <cellStyle name="Normal 4 4 2 4 2 3" xfId="1328" xr:uid="{00000000-0005-0000-0000-000043050000}"/>
    <cellStyle name="Normal 4 4 2 4 3" xfId="494" xr:uid="{00000000-0005-0000-0000-000044050000}"/>
    <cellStyle name="Normal 4 4 2 4 3 2" xfId="782" xr:uid="{00000000-0005-0000-0000-000045050000}"/>
    <cellStyle name="Normal 4 4 2 4 3 2 2" xfId="1520" xr:uid="{00000000-0005-0000-0000-000046050000}"/>
    <cellStyle name="Normal 4 4 2 4 3 3" xfId="1232" xr:uid="{00000000-0005-0000-0000-000047050000}"/>
    <cellStyle name="Normal 4 4 2 4 4" xfId="686" xr:uid="{00000000-0005-0000-0000-000048050000}"/>
    <cellStyle name="Normal 4 4 2 4 4 2" xfId="1424" xr:uid="{00000000-0005-0000-0000-000049050000}"/>
    <cellStyle name="Normal 4 4 2 4 5" xfId="1136" xr:uid="{00000000-0005-0000-0000-00004A050000}"/>
    <cellStyle name="Normal 4 4 2 5" xfId="518" xr:uid="{00000000-0005-0000-0000-00004B050000}"/>
    <cellStyle name="Normal 4 4 2 5 2" xfId="806" xr:uid="{00000000-0005-0000-0000-00004C050000}"/>
    <cellStyle name="Normal 4 4 2 5 2 2" xfId="1544" xr:uid="{00000000-0005-0000-0000-00004D050000}"/>
    <cellStyle name="Normal 4 4 2 5 3" xfId="1256" xr:uid="{00000000-0005-0000-0000-00004E050000}"/>
    <cellStyle name="Normal 4 4 2 6" xfId="422" xr:uid="{00000000-0005-0000-0000-00004F050000}"/>
    <cellStyle name="Normal 4 4 2 6 2" xfId="710" xr:uid="{00000000-0005-0000-0000-000050050000}"/>
    <cellStyle name="Normal 4 4 2 6 2 2" xfId="1448" xr:uid="{00000000-0005-0000-0000-000051050000}"/>
    <cellStyle name="Normal 4 4 2 6 3" xfId="1160" xr:uid="{00000000-0005-0000-0000-000052050000}"/>
    <cellStyle name="Normal 4 4 2 7" xfId="614" xr:uid="{00000000-0005-0000-0000-000053050000}"/>
    <cellStyle name="Normal 4 4 2 7 2" xfId="1352" xr:uid="{00000000-0005-0000-0000-000054050000}"/>
    <cellStyle name="Normal 4 4 2 8" xfId="1064" xr:uid="{00000000-0005-0000-0000-000055050000}"/>
    <cellStyle name="Normal 4 4 3" xfId="334" xr:uid="{00000000-0005-0000-0000-000056050000}"/>
    <cellStyle name="Normal 4 4 3 2" xfId="526" xr:uid="{00000000-0005-0000-0000-000057050000}"/>
    <cellStyle name="Normal 4 4 3 2 2" xfId="814" xr:uid="{00000000-0005-0000-0000-000058050000}"/>
    <cellStyle name="Normal 4 4 3 2 2 2" xfId="1552" xr:uid="{00000000-0005-0000-0000-000059050000}"/>
    <cellStyle name="Normal 4 4 3 2 3" xfId="1264" xr:uid="{00000000-0005-0000-0000-00005A050000}"/>
    <cellStyle name="Normal 4 4 3 3" xfId="430" xr:uid="{00000000-0005-0000-0000-00005B050000}"/>
    <cellStyle name="Normal 4 4 3 3 2" xfId="718" xr:uid="{00000000-0005-0000-0000-00005C050000}"/>
    <cellStyle name="Normal 4 4 3 3 2 2" xfId="1456" xr:uid="{00000000-0005-0000-0000-00005D050000}"/>
    <cellStyle name="Normal 4 4 3 3 3" xfId="1168" xr:uid="{00000000-0005-0000-0000-00005E050000}"/>
    <cellStyle name="Normal 4 4 3 4" xfId="622" xr:uid="{00000000-0005-0000-0000-00005F050000}"/>
    <cellStyle name="Normal 4 4 3 4 2" xfId="1360" xr:uid="{00000000-0005-0000-0000-000060050000}"/>
    <cellStyle name="Normal 4 4 3 5" xfId="1072" xr:uid="{00000000-0005-0000-0000-000061050000}"/>
    <cellStyle name="Normal 4 4 4" xfId="358" xr:uid="{00000000-0005-0000-0000-000062050000}"/>
    <cellStyle name="Normal 4 4 4 2" xfId="550" xr:uid="{00000000-0005-0000-0000-000063050000}"/>
    <cellStyle name="Normal 4 4 4 2 2" xfId="838" xr:uid="{00000000-0005-0000-0000-000064050000}"/>
    <cellStyle name="Normal 4 4 4 2 2 2" xfId="1576" xr:uid="{00000000-0005-0000-0000-000065050000}"/>
    <cellStyle name="Normal 4 4 4 2 3" xfId="1288" xr:uid="{00000000-0005-0000-0000-000066050000}"/>
    <cellStyle name="Normal 4 4 4 3" xfId="454" xr:uid="{00000000-0005-0000-0000-000067050000}"/>
    <cellStyle name="Normal 4 4 4 3 2" xfId="742" xr:uid="{00000000-0005-0000-0000-000068050000}"/>
    <cellStyle name="Normal 4 4 4 3 2 2" xfId="1480" xr:uid="{00000000-0005-0000-0000-000069050000}"/>
    <cellStyle name="Normal 4 4 4 3 3" xfId="1192" xr:uid="{00000000-0005-0000-0000-00006A050000}"/>
    <cellStyle name="Normal 4 4 4 4" xfId="646" xr:uid="{00000000-0005-0000-0000-00006B050000}"/>
    <cellStyle name="Normal 4 4 4 4 2" xfId="1384" xr:uid="{00000000-0005-0000-0000-00006C050000}"/>
    <cellStyle name="Normal 4 4 4 5" xfId="1096" xr:uid="{00000000-0005-0000-0000-00006D050000}"/>
    <cellStyle name="Normal 4 4 5" xfId="382" xr:uid="{00000000-0005-0000-0000-00006E050000}"/>
    <cellStyle name="Normal 4 4 5 2" xfId="574" xr:uid="{00000000-0005-0000-0000-00006F050000}"/>
    <cellStyle name="Normal 4 4 5 2 2" xfId="862" xr:uid="{00000000-0005-0000-0000-000070050000}"/>
    <cellStyle name="Normal 4 4 5 2 2 2" xfId="1600" xr:uid="{00000000-0005-0000-0000-000071050000}"/>
    <cellStyle name="Normal 4 4 5 2 3" xfId="1312" xr:uid="{00000000-0005-0000-0000-000072050000}"/>
    <cellStyle name="Normal 4 4 5 3" xfId="478" xr:uid="{00000000-0005-0000-0000-000073050000}"/>
    <cellStyle name="Normal 4 4 5 3 2" xfId="766" xr:uid="{00000000-0005-0000-0000-000074050000}"/>
    <cellStyle name="Normal 4 4 5 3 2 2" xfId="1504" xr:uid="{00000000-0005-0000-0000-000075050000}"/>
    <cellStyle name="Normal 4 4 5 3 3" xfId="1216" xr:uid="{00000000-0005-0000-0000-000076050000}"/>
    <cellStyle name="Normal 4 4 5 4" xfId="670" xr:uid="{00000000-0005-0000-0000-000077050000}"/>
    <cellStyle name="Normal 4 4 5 4 2" xfId="1408" xr:uid="{00000000-0005-0000-0000-000078050000}"/>
    <cellStyle name="Normal 4 4 5 5" xfId="1120" xr:uid="{00000000-0005-0000-0000-000079050000}"/>
    <cellStyle name="Normal 4 4 6" xfId="502" xr:uid="{00000000-0005-0000-0000-00007A050000}"/>
    <cellStyle name="Normal 4 4 6 2" xfId="790" xr:uid="{00000000-0005-0000-0000-00007B050000}"/>
    <cellStyle name="Normal 4 4 6 2 2" xfId="1528" xr:uid="{00000000-0005-0000-0000-00007C050000}"/>
    <cellStyle name="Normal 4 4 6 3" xfId="1240" xr:uid="{00000000-0005-0000-0000-00007D050000}"/>
    <cellStyle name="Normal 4 4 7" xfId="406" xr:uid="{00000000-0005-0000-0000-00007E050000}"/>
    <cellStyle name="Normal 4 4 7 2" xfId="694" xr:uid="{00000000-0005-0000-0000-00007F050000}"/>
    <cellStyle name="Normal 4 4 7 2 2" xfId="1432" xr:uid="{00000000-0005-0000-0000-000080050000}"/>
    <cellStyle name="Normal 4 4 7 3" xfId="1144" xr:uid="{00000000-0005-0000-0000-000081050000}"/>
    <cellStyle name="Normal 4 4 8" xfId="598" xr:uid="{00000000-0005-0000-0000-000082050000}"/>
    <cellStyle name="Normal 4 4 8 2" xfId="1336" xr:uid="{00000000-0005-0000-0000-000083050000}"/>
    <cellStyle name="Normal 4 4 9" xfId="1048" xr:uid="{00000000-0005-0000-0000-000084050000}"/>
    <cellStyle name="Normal 4 5" xfId="314" xr:uid="{00000000-0005-0000-0000-000085050000}"/>
    <cellStyle name="Normal 4 5 2" xfId="322" xr:uid="{00000000-0005-0000-0000-000086050000}"/>
    <cellStyle name="Normal 4 5 2 2" xfId="346" xr:uid="{00000000-0005-0000-0000-000087050000}"/>
    <cellStyle name="Normal 4 5 2 2 2" xfId="538" xr:uid="{00000000-0005-0000-0000-000088050000}"/>
    <cellStyle name="Normal 4 5 2 2 2 2" xfId="826" xr:uid="{00000000-0005-0000-0000-000089050000}"/>
    <cellStyle name="Normal 4 5 2 2 2 2 2" xfId="1564" xr:uid="{00000000-0005-0000-0000-00008A050000}"/>
    <cellStyle name="Normal 4 5 2 2 2 3" xfId="1276" xr:uid="{00000000-0005-0000-0000-00008B050000}"/>
    <cellStyle name="Normal 4 5 2 2 3" xfId="442" xr:uid="{00000000-0005-0000-0000-00008C050000}"/>
    <cellStyle name="Normal 4 5 2 2 3 2" xfId="730" xr:uid="{00000000-0005-0000-0000-00008D050000}"/>
    <cellStyle name="Normal 4 5 2 2 3 2 2" xfId="1468" xr:uid="{00000000-0005-0000-0000-00008E050000}"/>
    <cellStyle name="Normal 4 5 2 2 3 3" xfId="1180" xr:uid="{00000000-0005-0000-0000-00008F050000}"/>
    <cellStyle name="Normal 4 5 2 2 4" xfId="634" xr:uid="{00000000-0005-0000-0000-000090050000}"/>
    <cellStyle name="Normal 4 5 2 2 4 2" xfId="1372" xr:uid="{00000000-0005-0000-0000-000091050000}"/>
    <cellStyle name="Normal 4 5 2 2 5" xfId="1084" xr:uid="{00000000-0005-0000-0000-000092050000}"/>
    <cellStyle name="Normal 4 5 2 3" xfId="370" xr:uid="{00000000-0005-0000-0000-000093050000}"/>
    <cellStyle name="Normal 4 5 2 3 2" xfId="562" xr:uid="{00000000-0005-0000-0000-000094050000}"/>
    <cellStyle name="Normal 4 5 2 3 2 2" xfId="850" xr:uid="{00000000-0005-0000-0000-000095050000}"/>
    <cellStyle name="Normal 4 5 2 3 2 2 2" xfId="1588" xr:uid="{00000000-0005-0000-0000-000096050000}"/>
    <cellStyle name="Normal 4 5 2 3 2 3" xfId="1300" xr:uid="{00000000-0005-0000-0000-000097050000}"/>
    <cellStyle name="Normal 4 5 2 3 3" xfId="466" xr:uid="{00000000-0005-0000-0000-000098050000}"/>
    <cellStyle name="Normal 4 5 2 3 3 2" xfId="754" xr:uid="{00000000-0005-0000-0000-000099050000}"/>
    <cellStyle name="Normal 4 5 2 3 3 2 2" xfId="1492" xr:uid="{00000000-0005-0000-0000-00009A050000}"/>
    <cellStyle name="Normal 4 5 2 3 3 3" xfId="1204" xr:uid="{00000000-0005-0000-0000-00009B050000}"/>
    <cellStyle name="Normal 4 5 2 3 4" xfId="658" xr:uid="{00000000-0005-0000-0000-00009C050000}"/>
    <cellStyle name="Normal 4 5 2 3 4 2" xfId="1396" xr:uid="{00000000-0005-0000-0000-00009D050000}"/>
    <cellStyle name="Normal 4 5 2 3 5" xfId="1108" xr:uid="{00000000-0005-0000-0000-00009E050000}"/>
    <cellStyle name="Normal 4 5 2 4" xfId="394" xr:uid="{00000000-0005-0000-0000-00009F050000}"/>
    <cellStyle name="Normal 4 5 2 4 2" xfId="586" xr:uid="{00000000-0005-0000-0000-0000A0050000}"/>
    <cellStyle name="Normal 4 5 2 4 2 2" xfId="874" xr:uid="{00000000-0005-0000-0000-0000A1050000}"/>
    <cellStyle name="Normal 4 5 2 4 2 2 2" xfId="1612" xr:uid="{00000000-0005-0000-0000-0000A2050000}"/>
    <cellStyle name="Normal 4 5 2 4 2 3" xfId="1324" xr:uid="{00000000-0005-0000-0000-0000A3050000}"/>
    <cellStyle name="Normal 4 5 2 4 3" xfId="490" xr:uid="{00000000-0005-0000-0000-0000A4050000}"/>
    <cellStyle name="Normal 4 5 2 4 3 2" xfId="778" xr:uid="{00000000-0005-0000-0000-0000A5050000}"/>
    <cellStyle name="Normal 4 5 2 4 3 2 2" xfId="1516" xr:uid="{00000000-0005-0000-0000-0000A6050000}"/>
    <cellStyle name="Normal 4 5 2 4 3 3" xfId="1228" xr:uid="{00000000-0005-0000-0000-0000A7050000}"/>
    <cellStyle name="Normal 4 5 2 4 4" xfId="682" xr:uid="{00000000-0005-0000-0000-0000A8050000}"/>
    <cellStyle name="Normal 4 5 2 4 4 2" xfId="1420" xr:uid="{00000000-0005-0000-0000-0000A9050000}"/>
    <cellStyle name="Normal 4 5 2 4 5" xfId="1132" xr:uid="{00000000-0005-0000-0000-0000AA050000}"/>
    <cellStyle name="Normal 4 5 2 5" xfId="514" xr:uid="{00000000-0005-0000-0000-0000AB050000}"/>
    <cellStyle name="Normal 4 5 2 5 2" xfId="802" xr:uid="{00000000-0005-0000-0000-0000AC050000}"/>
    <cellStyle name="Normal 4 5 2 5 2 2" xfId="1540" xr:uid="{00000000-0005-0000-0000-0000AD050000}"/>
    <cellStyle name="Normal 4 5 2 5 3" xfId="1252" xr:uid="{00000000-0005-0000-0000-0000AE050000}"/>
    <cellStyle name="Normal 4 5 2 6" xfId="418" xr:uid="{00000000-0005-0000-0000-0000AF050000}"/>
    <cellStyle name="Normal 4 5 2 6 2" xfId="706" xr:uid="{00000000-0005-0000-0000-0000B0050000}"/>
    <cellStyle name="Normal 4 5 2 6 2 2" xfId="1444" xr:uid="{00000000-0005-0000-0000-0000B1050000}"/>
    <cellStyle name="Normal 4 5 2 6 3" xfId="1156" xr:uid="{00000000-0005-0000-0000-0000B2050000}"/>
    <cellStyle name="Normal 4 5 2 7" xfId="610" xr:uid="{00000000-0005-0000-0000-0000B3050000}"/>
    <cellStyle name="Normal 4 5 2 7 2" xfId="1348" xr:uid="{00000000-0005-0000-0000-0000B4050000}"/>
    <cellStyle name="Normal 4 5 2 8" xfId="1060" xr:uid="{00000000-0005-0000-0000-0000B5050000}"/>
    <cellStyle name="Normal 4 5 3" xfId="338" xr:uid="{00000000-0005-0000-0000-0000B6050000}"/>
    <cellStyle name="Normal 4 5 3 2" xfId="530" xr:uid="{00000000-0005-0000-0000-0000B7050000}"/>
    <cellStyle name="Normal 4 5 3 2 2" xfId="818" xr:uid="{00000000-0005-0000-0000-0000B8050000}"/>
    <cellStyle name="Normal 4 5 3 2 2 2" xfId="1556" xr:uid="{00000000-0005-0000-0000-0000B9050000}"/>
    <cellStyle name="Normal 4 5 3 2 3" xfId="1268" xr:uid="{00000000-0005-0000-0000-0000BA050000}"/>
    <cellStyle name="Normal 4 5 3 3" xfId="434" xr:uid="{00000000-0005-0000-0000-0000BB050000}"/>
    <cellStyle name="Normal 4 5 3 3 2" xfId="722" xr:uid="{00000000-0005-0000-0000-0000BC050000}"/>
    <cellStyle name="Normal 4 5 3 3 2 2" xfId="1460" xr:uid="{00000000-0005-0000-0000-0000BD050000}"/>
    <cellStyle name="Normal 4 5 3 3 3" xfId="1172" xr:uid="{00000000-0005-0000-0000-0000BE050000}"/>
    <cellStyle name="Normal 4 5 3 4" xfId="626" xr:uid="{00000000-0005-0000-0000-0000BF050000}"/>
    <cellStyle name="Normal 4 5 3 4 2" xfId="1364" xr:uid="{00000000-0005-0000-0000-0000C0050000}"/>
    <cellStyle name="Normal 4 5 3 5" xfId="1076" xr:uid="{00000000-0005-0000-0000-0000C1050000}"/>
    <cellStyle name="Normal 4 5 4" xfId="362" xr:uid="{00000000-0005-0000-0000-0000C2050000}"/>
    <cellStyle name="Normal 4 5 4 2" xfId="554" xr:uid="{00000000-0005-0000-0000-0000C3050000}"/>
    <cellStyle name="Normal 4 5 4 2 2" xfId="842" xr:uid="{00000000-0005-0000-0000-0000C4050000}"/>
    <cellStyle name="Normal 4 5 4 2 2 2" xfId="1580" xr:uid="{00000000-0005-0000-0000-0000C5050000}"/>
    <cellStyle name="Normal 4 5 4 2 3" xfId="1292" xr:uid="{00000000-0005-0000-0000-0000C6050000}"/>
    <cellStyle name="Normal 4 5 4 3" xfId="458" xr:uid="{00000000-0005-0000-0000-0000C7050000}"/>
    <cellStyle name="Normal 4 5 4 3 2" xfId="746" xr:uid="{00000000-0005-0000-0000-0000C8050000}"/>
    <cellStyle name="Normal 4 5 4 3 2 2" xfId="1484" xr:uid="{00000000-0005-0000-0000-0000C9050000}"/>
    <cellStyle name="Normal 4 5 4 3 3" xfId="1196" xr:uid="{00000000-0005-0000-0000-0000CA050000}"/>
    <cellStyle name="Normal 4 5 4 4" xfId="650" xr:uid="{00000000-0005-0000-0000-0000CB050000}"/>
    <cellStyle name="Normal 4 5 4 4 2" xfId="1388" xr:uid="{00000000-0005-0000-0000-0000CC050000}"/>
    <cellStyle name="Normal 4 5 4 5" xfId="1100" xr:uid="{00000000-0005-0000-0000-0000CD050000}"/>
    <cellStyle name="Normal 4 5 5" xfId="386" xr:uid="{00000000-0005-0000-0000-0000CE050000}"/>
    <cellStyle name="Normal 4 5 5 2" xfId="578" xr:uid="{00000000-0005-0000-0000-0000CF050000}"/>
    <cellStyle name="Normal 4 5 5 2 2" xfId="866" xr:uid="{00000000-0005-0000-0000-0000D0050000}"/>
    <cellStyle name="Normal 4 5 5 2 2 2" xfId="1604" xr:uid="{00000000-0005-0000-0000-0000D1050000}"/>
    <cellStyle name="Normal 4 5 5 2 3" xfId="1316" xr:uid="{00000000-0005-0000-0000-0000D2050000}"/>
    <cellStyle name="Normal 4 5 5 3" xfId="482" xr:uid="{00000000-0005-0000-0000-0000D3050000}"/>
    <cellStyle name="Normal 4 5 5 3 2" xfId="770" xr:uid="{00000000-0005-0000-0000-0000D4050000}"/>
    <cellStyle name="Normal 4 5 5 3 2 2" xfId="1508" xr:uid="{00000000-0005-0000-0000-0000D5050000}"/>
    <cellStyle name="Normal 4 5 5 3 3" xfId="1220" xr:uid="{00000000-0005-0000-0000-0000D6050000}"/>
    <cellStyle name="Normal 4 5 5 4" xfId="674" xr:uid="{00000000-0005-0000-0000-0000D7050000}"/>
    <cellStyle name="Normal 4 5 5 4 2" xfId="1412" xr:uid="{00000000-0005-0000-0000-0000D8050000}"/>
    <cellStyle name="Normal 4 5 5 5" xfId="1124" xr:uid="{00000000-0005-0000-0000-0000D9050000}"/>
    <cellStyle name="Normal 4 5 6" xfId="506" xr:uid="{00000000-0005-0000-0000-0000DA050000}"/>
    <cellStyle name="Normal 4 5 6 2" xfId="794" xr:uid="{00000000-0005-0000-0000-0000DB050000}"/>
    <cellStyle name="Normal 4 5 6 2 2" xfId="1532" xr:uid="{00000000-0005-0000-0000-0000DC050000}"/>
    <cellStyle name="Normal 4 5 6 3" xfId="1244" xr:uid="{00000000-0005-0000-0000-0000DD050000}"/>
    <cellStyle name="Normal 4 5 7" xfId="410" xr:uid="{00000000-0005-0000-0000-0000DE050000}"/>
    <cellStyle name="Normal 4 5 7 2" xfId="698" xr:uid="{00000000-0005-0000-0000-0000DF050000}"/>
    <cellStyle name="Normal 4 5 7 2 2" xfId="1436" xr:uid="{00000000-0005-0000-0000-0000E0050000}"/>
    <cellStyle name="Normal 4 5 7 3" xfId="1148" xr:uid="{00000000-0005-0000-0000-0000E1050000}"/>
    <cellStyle name="Normal 4 5 8" xfId="602" xr:uid="{00000000-0005-0000-0000-0000E2050000}"/>
    <cellStyle name="Normal 4 5 8 2" xfId="1340" xr:uid="{00000000-0005-0000-0000-0000E3050000}"/>
    <cellStyle name="Normal 4 5 9" xfId="1052" xr:uid="{00000000-0005-0000-0000-0000E4050000}"/>
    <cellStyle name="Normal 4 6" xfId="318" xr:uid="{00000000-0005-0000-0000-0000E5050000}"/>
    <cellStyle name="Normal 4 6 2" xfId="342" xr:uid="{00000000-0005-0000-0000-0000E6050000}"/>
    <cellStyle name="Normal 4 6 2 2" xfId="534" xr:uid="{00000000-0005-0000-0000-0000E7050000}"/>
    <cellStyle name="Normal 4 6 2 2 2" xfId="822" xr:uid="{00000000-0005-0000-0000-0000E8050000}"/>
    <cellStyle name="Normal 4 6 2 2 2 2" xfId="1560" xr:uid="{00000000-0005-0000-0000-0000E9050000}"/>
    <cellStyle name="Normal 4 6 2 2 3" xfId="1272" xr:uid="{00000000-0005-0000-0000-0000EA050000}"/>
    <cellStyle name="Normal 4 6 2 3" xfId="438" xr:uid="{00000000-0005-0000-0000-0000EB050000}"/>
    <cellStyle name="Normal 4 6 2 3 2" xfId="726" xr:uid="{00000000-0005-0000-0000-0000EC050000}"/>
    <cellStyle name="Normal 4 6 2 3 2 2" xfId="1464" xr:uid="{00000000-0005-0000-0000-0000ED050000}"/>
    <cellStyle name="Normal 4 6 2 3 3" xfId="1176" xr:uid="{00000000-0005-0000-0000-0000EE050000}"/>
    <cellStyle name="Normal 4 6 2 4" xfId="630" xr:uid="{00000000-0005-0000-0000-0000EF050000}"/>
    <cellStyle name="Normal 4 6 2 4 2" xfId="1368" xr:uid="{00000000-0005-0000-0000-0000F0050000}"/>
    <cellStyle name="Normal 4 6 2 5" xfId="1080" xr:uid="{00000000-0005-0000-0000-0000F1050000}"/>
    <cellStyle name="Normal 4 6 3" xfId="366" xr:uid="{00000000-0005-0000-0000-0000F2050000}"/>
    <cellStyle name="Normal 4 6 3 2" xfId="558" xr:uid="{00000000-0005-0000-0000-0000F3050000}"/>
    <cellStyle name="Normal 4 6 3 2 2" xfId="846" xr:uid="{00000000-0005-0000-0000-0000F4050000}"/>
    <cellStyle name="Normal 4 6 3 2 2 2" xfId="1584" xr:uid="{00000000-0005-0000-0000-0000F5050000}"/>
    <cellStyle name="Normal 4 6 3 2 3" xfId="1296" xr:uid="{00000000-0005-0000-0000-0000F6050000}"/>
    <cellStyle name="Normal 4 6 3 3" xfId="462" xr:uid="{00000000-0005-0000-0000-0000F7050000}"/>
    <cellStyle name="Normal 4 6 3 3 2" xfId="750" xr:uid="{00000000-0005-0000-0000-0000F8050000}"/>
    <cellStyle name="Normal 4 6 3 3 2 2" xfId="1488" xr:uid="{00000000-0005-0000-0000-0000F9050000}"/>
    <cellStyle name="Normal 4 6 3 3 3" xfId="1200" xr:uid="{00000000-0005-0000-0000-0000FA050000}"/>
    <cellStyle name="Normal 4 6 3 4" xfId="654" xr:uid="{00000000-0005-0000-0000-0000FB050000}"/>
    <cellStyle name="Normal 4 6 3 4 2" xfId="1392" xr:uid="{00000000-0005-0000-0000-0000FC050000}"/>
    <cellStyle name="Normal 4 6 3 5" xfId="1104" xr:uid="{00000000-0005-0000-0000-0000FD050000}"/>
    <cellStyle name="Normal 4 6 4" xfId="390" xr:uid="{00000000-0005-0000-0000-0000FE050000}"/>
    <cellStyle name="Normal 4 6 4 2" xfId="582" xr:uid="{00000000-0005-0000-0000-0000FF050000}"/>
    <cellStyle name="Normal 4 6 4 2 2" xfId="870" xr:uid="{00000000-0005-0000-0000-000000060000}"/>
    <cellStyle name="Normal 4 6 4 2 2 2" xfId="1608" xr:uid="{00000000-0005-0000-0000-000001060000}"/>
    <cellStyle name="Normal 4 6 4 2 3" xfId="1320" xr:uid="{00000000-0005-0000-0000-000002060000}"/>
    <cellStyle name="Normal 4 6 4 3" xfId="486" xr:uid="{00000000-0005-0000-0000-000003060000}"/>
    <cellStyle name="Normal 4 6 4 3 2" xfId="774" xr:uid="{00000000-0005-0000-0000-000004060000}"/>
    <cellStyle name="Normal 4 6 4 3 2 2" xfId="1512" xr:uid="{00000000-0005-0000-0000-000005060000}"/>
    <cellStyle name="Normal 4 6 4 3 3" xfId="1224" xr:uid="{00000000-0005-0000-0000-000006060000}"/>
    <cellStyle name="Normal 4 6 4 4" xfId="678" xr:uid="{00000000-0005-0000-0000-000007060000}"/>
    <cellStyle name="Normal 4 6 4 4 2" xfId="1416" xr:uid="{00000000-0005-0000-0000-000008060000}"/>
    <cellStyle name="Normal 4 6 4 5" xfId="1128" xr:uid="{00000000-0005-0000-0000-000009060000}"/>
    <cellStyle name="Normal 4 6 5" xfId="510" xr:uid="{00000000-0005-0000-0000-00000A060000}"/>
    <cellStyle name="Normal 4 6 5 2" xfId="798" xr:uid="{00000000-0005-0000-0000-00000B060000}"/>
    <cellStyle name="Normal 4 6 5 2 2" xfId="1536" xr:uid="{00000000-0005-0000-0000-00000C060000}"/>
    <cellStyle name="Normal 4 6 5 3" xfId="1248" xr:uid="{00000000-0005-0000-0000-00000D060000}"/>
    <cellStyle name="Normal 4 6 6" xfId="414" xr:uid="{00000000-0005-0000-0000-00000E060000}"/>
    <cellStyle name="Normal 4 6 6 2" xfId="702" xr:uid="{00000000-0005-0000-0000-00000F060000}"/>
    <cellStyle name="Normal 4 6 6 2 2" xfId="1440" xr:uid="{00000000-0005-0000-0000-000010060000}"/>
    <cellStyle name="Normal 4 6 6 3" xfId="1152" xr:uid="{00000000-0005-0000-0000-000011060000}"/>
    <cellStyle name="Normal 4 6 7" xfId="606" xr:uid="{00000000-0005-0000-0000-000012060000}"/>
    <cellStyle name="Normal 4 6 7 2" xfId="1344" xr:uid="{00000000-0005-0000-0000-000013060000}"/>
    <cellStyle name="Normal 4 6 8" xfId="1056" xr:uid="{00000000-0005-0000-0000-000014060000}"/>
    <cellStyle name="Normal 4 7" xfId="330" xr:uid="{00000000-0005-0000-0000-000015060000}"/>
    <cellStyle name="Normal 4 7 2" xfId="522" xr:uid="{00000000-0005-0000-0000-000016060000}"/>
    <cellStyle name="Normal 4 7 2 2" xfId="810" xr:uid="{00000000-0005-0000-0000-000017060000}"/>
    <cellStyle name="Normal 4 7 2 2 2" xfId="1548" xr:uid="{00000000-0005-0000-0000-000018060000}"/>
    <cellStyle name="Normal 4 7 2 3" xfId="1260" xr:uid="{00000000-0005-0000-0000-000019060000}"/>
    <cellStyle name="Normal 4 7 3" xfId="426" xr:uid="{00000000-0005-0000-0000-00001A060000}"/>
    <cellStyle name="Normal 4 7 3 2" xfId="714" xr:uid="{00000000-0005-0000-0000-00001B060000}"/>
    <cellStyle name="Normal 4 7 3 2 2" xfId="1452" xr:uid="{00000000-0005-0000-0000-00001C060000}"/>
    <cellStyle name="Normal 4 7 3 3" xfId="1164" xr:uid="{00000000-0005-0000-0000-00001D060000}"/>
    <cellStyle name="Normal 4 7 4" xfId="618" xr:uid="{00000000-0005-0000-0000-00001E060000}"/>
    <cellStyle name="Normal 4 7 4 2" xfId="1356" xr:uid="{00000000-0005-0000-0000-00001F060000}"/>
    <cellStyle name="Normal 4 7 5" xfId="1068" xr:uid="{00000000-0005-0000-0000-000020060000}"/>
    <cellStyle name="Normal 4 8" xfId="354" xr:uid="{00000000-0005-0000-0000-000021060000}"/>
    <cellStyle name="Normal 4 8 2" xfId="546" xr:uid="{00000000-0005-0000-0000-000022060000}"/>
    <cellStyle name="Normal 4 8 2 2" xfId="834" xr:uid="{00000000-0005-0000-0000-000023060000}"/>
    <cellStyle name="Normal 4 8 2 2 2" xfId="1572" xr:uid="{00000000-0005-0000-0000-000024060000}"/>
    <cellStyle name="Normal 4 8 2 3" xfId="1284" xr:uid="{00000000-0005-0000-0000-000025060000}"/>
    <cellStyle name="Normal 4 8 3" xfId="450" xr:uid="{00000000-0005-0000-0000-000026060000}"/>
    <cellStyle name="Normal 4 8 3 2" xfId="738" xr:uid="{00000000-0005-0000-0000-000027060000}"/>
    <cellStyle name="Normal 4 8 3 2 2" xfId="1476" xr:uid="{00000000-0005-0000-0000-000028060000}"/>
    <cellStyle name="Normal 4 8 3 3" xfId="1188" xr:uid="{00000000-0005-0000-0000-000029060000}"/>
    <cellStyle name="Normal 4 8 4" xfId="642" xr:uid="{00000000-0005-0000-0000-00002A060000}"/>
    <cellStyle name="Normal 4 8 4 2" xfId="1380" xr:uid="{00000000-0005-0000-0000-00002B060000}"/>
    <cellStyle name="Normal 4 8 5" xfId="1092" xr:uid="{00000000-0005-0000-0000-00002C060000}"/>
    <cellStyle name="Normal 4 9" xfId="378" xr:uid="{00000000-0005-0000-0000-00002D060000}"/>
    <cellStyle name="Normal 4 9 2" xfId="570" xr:uid="{00000000-0005-0000-0000-00002E060000}"/>
    <cellStyle name="Normal 4 9 2 2" xfId="858" xr:uid="{00000000-0005-0000-0000-00002F060000}"/>
    <cellStyle name="Normal 4 9 2 2 2" xfId="1596" xr:uid="{00000000-0005-0000-0000-000030060000}"/>
    <cellStyle name="Normal 4 9 2 3" xfId="1308" xr:uid="{00000000-0005-0000-0000-000031060000}"/>
    <cellStyle name="Normal 4 9 3" xfId="474" xr:uid="{00000000-0005-0000-0000-000032060000}"/>
    <cellStyle name="Normal 4 9 3 2" xfId="762" xr:uid="{00000000-0005-0000-0000-000033060000}"/>
    <cellStyle name="Normal 4 9 3 2 2" xfId="1500" xr:uid="{00000000-0005-0000-0000-000034060000}"/>
    <cellStyle name="Normal 4 9 3 3" xfId="1212" xr:uid="{00000000-0005-0000-0000-000035060000}"/>
    <cellStyle name="Normal 4 9 4" xfId="666" xr:uid="{00000000-0005-0000-0000-000036060000}"/>
    <cellStyle name="Normal 4 9 4 2" xfId="1404" xr:uid="{00000000-0005-0000-0000-000037060000}"/>
    <cellStyle name="Normal 4 9 5" xfId="1116" xr:uid="{00000000-0005-0000-0000-000038060000}"/>
    <cellStyle name="Normal 5" xfId="294" xr:uid="{00000000-0005-0000-0000-000039060000}"/>
    <cellStyle name="Normal 5 2" xfId="1040" xr:uid="{00000000-0005-0000-0000-00003A060000}"/>
    <cellStyle name="Normal 6" xfId="295" xr:uid="{00000000-0005-0000-0000-00003B060000}"/>
    <cellStyle name="Normal 6 2" xfId="1041" xr:uid="{00000000-0005-0000-0000-00003C060000}"/>
    <cellStyle name="Note" xfId="113" builtinId="10" customBuiltin="1"/>
    <cellStyle name="Note 2" xfId="114" xr:uid="{00000000-0005-0000-0000-00003E060000}"/>
    <cellStyle name="Note 2 2" xfId="115" xr:uid="{00000000-0005-0000-0000-00003F060000}"/>
    <cellStyle name="Note 2 2 2" xfId="134" xr:uid="{00000000-0005-0000-0000-000040060000}"/>
    <cellStyle name="Note 2 3" xfId="133" xr:uid="{00000000-0005-0000-0000-000041060000}"/>
    <cellStyle name="Note 3" xfId="116" xr:uid="{00000000-0005-0000-0000-000042060000}"/>
    <cellStyle name="Note 3 2" xfId="135" xr:uid="{00000000-0005-0000-0000-000043060000}"/>
    <cellStyle name="Output" xfId="117" builtinId="21" customBuiltin="1"/>
    <cellStyle name="Output 2" xfId="118" xr:uid="{00000000-0005-0000-0000-000045060000}"/>
    <cellStyle name="Output 3" xfId="119" xr:uid="{00000000-0005-0000-0000-000046060000}"/>
    <cellStyle name="Percent 3" xfId="307" xr:uid="{00000000-0005-0000-0000-000047060000}"/>
    <cellStyle name="Title" xfId="120" builtinId="15" customBuiltin="1"/>
    <cellStyle name="Title 2" xfId="121" xr:uid="{00000000-0005-0000-0000-000049060000}"/>
    <cellStyle name="Title 3" xfId="122" xr:uid="{00000000-0005-0000-0000-00004A060000}"/>
    <cellStyle name="Total" xfId="123" builtinId="25" customBuiltin="1"/>
    <cellStyle name="Total 2" xfId="124" xr:uid="{00000000-0005-0000-0000-00004C060000}"/>
    <cellStyle name="Total 3" xfId="125" xr:uid="{00000000-0005-0000-0000-00004D060000}"/>
    <cellStyle name="Warning Text" xfId="126" builtinId="11" customBuiltin="1"/>
    <cellStyle name="Warning Text 2" xfId="127" xr:uid="{00000000-0005-0000-0000-00004F060000}"/>
    <cellStyle name="Warning Text 3" xfId="128" xr:uid="{00000000-0005-0000-0000-000050060000}"/>
    <cellStyle name="常规_Sheet5" xfId="300" xr:uid="{00000000-0005-0000-0000-000051060000}"/>
  </cellStyles>
  <dxfs count="0"/>
  <tableStyles count="1" defaultTableStyle="TableStyleMedium9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323850</xdr:colOff>
      <xdr:row>7</xdr:row>
      <xdr:rowOff>82484</xdr:rowOff>
    </xdr:to>
    <xdr:pic>
      <xdr:nvPicPr>
        <xdr:cNvPr id="6" name="Picture 17">
          <a:extLst>
            <a:ext uri="{FF2B5EF4-FFF2-40B4-BE49-F238E27FC236}">
              <a16:creationId xmlns:a16="http://schemas.microsoft.com/office/drawing/2014/main" id="{01BA91E6-812E-434A-8741-42AC46B8E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0"/>
          <a:ext cx="9039225" cy="1215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5</xdr:col>
      <xdr:colOff>751253</xdr:colOff>
      <xdr:row>1</xdr:row>
      <xdr:rowOff>107578</xdr:rowOff>
    </xdr:from>
    <xdr:ext cx="3792172" cy="730621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EE413F2-6628-4B2E-A594-C8B6B337EDC5}"/>
            </a:ext>
          </a:extLst>
        </xdr:cNvPr>
        <xdr:cNvSpPr txBox="1"/>
      </xdr:nvSpPr>
      <xdr:spPr>
        <a:xfrm>
          <a:off x="5447078" y="269503"/>
          <a:ext cx="3792172" cy="730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ctr" rtl="0"/>
          <a:r>
            <a:rPr lang="en-AU" sz="1200" b="1" i="0" baseline="0">
              <a:solidFill>
                <a:schemeClr val="bg1"/>
              </a:solidFill>
              <a:latin typeface="Arial" pitchFamily="34" charset="0"/>
              <a:ea typeface="+mn-ea"/>
              <a:cs typeface="Arial" pitchFamily="34" charset="0"/>
            </a:rPr>
            <a:t>MELBOURNE EXPORT SAILING SCHEDULE</a:t>
          </a:r>
        </a:p>
        <a:p>
          <a:pPr algn="ctr" rtl="0"/>
          <a:r>
            <a:rPr lang="en-AU" sz="1100" i="0" baseline="0">
              <a:solidFill>
                <a:schemeClr val="bg1"/>
              </a:solidFill>
              <a:latin typeface="+mn-lt"/>
              <a:ea typeface="+mn-ea"/>
              <a:cs typeface="+mn-cs"/>
            </a:rPr>
            <a:t>	FEB 2021		</a:t>
          </a:r>
        </a:p>
        <a:p>
          <a:pPr algn="ctr" rtl="0"/>
          <a:endParaRPr lang="en-AU" sz="1100" i="0" baseline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 rtl="0"/>
          <a:r>
            <a:rPr lang="en-AU" sz="1100" i="0" baseline="0">
              <a:solidFill>
                <a:schemeClr val="bg1"/>
              </a:solidFill>
              <a:latin typeface="+mn-lt"/>
              <a:ea typeface="+mn-ea"/>
              <a:cs typeface="+mn-cs"/>
            </a:rPr>
            <a:t>Sailing Schedules can be found on www.consolalliance.com.au</a:t>
          </a:r>
          <a:endParaRPr lang="en-AU" sz="1000" i="0">
            <a:solidFill>
              <a:schemeClr val="bg1"/>
            </a:solidFill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tabColor theme="3" tint="-0.249977111117893"/>
    <pageSetUpPr fitToPage="1"/>
  </sheetPr>
  <dimension ref="A1:Q179"/>
  <sheetViews>
    <sheetView tabSelected="1" view="pageBreakPreview" topLeftCell="A181" zoomScaleNormal="100" zoomScaleSheetLayoutView="100" zoomScalePageLayoutView="40" workbookViewId="0">
      <selection activeCell="B14" sqref="B14"/>
    </sheetView>
  </sheetViews>
  <sheetFormatPr defaultColWidth="9" defaultRowHeight="12.75" customHeight="1" x14ac:dyDescent="0.2"/>
  <cols>
    <col min="1" max="1" width="9.85546875" style="134" bestFit="1" customWidth="1"/>
    <col min="2" max="2" width="23.28515625" style="1" customWidth="1"/>
    <col min="3" max="3" width="8.140625" style="1" customWidth="1"/>
    <col min="4" max="4" width="14.42578125" style="1" bestFit="1" customWidth="1"/>
    <col min="5" max="5" width="12.7109375" style="1" bestFit="1" customWidth="1"/>
    <col min="6" max="8" width="14.42578125" style="1" bestFit="1" customWidth="1"/>
    <col min="9" max="10" width="14.42578125" style="1" customWidth="1"/>
    <col min="11" max="11" width="10.85546875" style="31" customWidth="1"/>
    <col min="12" max="12" width="11.85546875" style="53" customWidth="1"/>
    <col min="13" max="13" width="9" style="15"/>
    <col min="14" max="16384" width="9" style="1"/>
  </cols>
  <sheetData>
    <row r="1" spans="1:13" ht="12.75" customHeight="1" x14ac:dyDescent="0.2">
      <c r="G1" s="2"/>
      <c r="H1" s="2"/>
      <c r="I1" s="2"/>
      <c r="J1" s="2"/>
      <c r="K1" s="1"/>
    </row>
    <row r="2" spans="1:13" ht="12.75" customHeight="1" x14ac:dyDescent="0.2">
      <c r="E2" s="3"/>
      <c r="F2" s="3"/>
      <c r="G2" s="4"/>
      <c r="H2" s="4"/>
      <c r="I2" s="4"/>
      <c r="J2" s="4"/>
      <c r="K2" s="1"/>
    </row>
    <row r="3" spans="1:13" ht="12.75" customHeight="1" x14ac:dyDescent="0.2">
      <c r="G3" s="2"/>
      <c r="H3" s="2"/>
      <c r="I3" s="2"/>
      <c r="J3" s="2"/>
      <c r="K3" s="1"/>
    </row>
    <row r="4" spans="1:13" ht="12.75" customHeight="1" x14ac:dyDescent="0.2">
      <c r="G4" s="2"/>
      <c r="H4" s="2"/>
      <c r="I4" s="2"/>
      <c r="J4" s="2"/>
      <c r="K4" s="1"/>
    </row>
    <row r="5" spans="1:13" ht="12.75" customHeight="1" x14ac:dyDescent="0.2">
      <c r="A5" s="240"/>
      <c r="G5" s="2"/>
      <c r="H5" s="2"/>
      <c r="I5" s="2"/>
      <c r="J5" s="2"/>
      <c r="K5" s="1"/>
    </row>
    <row r="6" spans="1:13" ht="12.75" customHeight="1" x14ac:dyDescent="0.2">
      <c r="A6" s="240"/>
      <c r="B6" s="2"/>
      <c r="C6" s="2"/>
      <c r="D6" s="2"/>
      <c r="E6" s="2"/>
      <c r="F6" s="2"/>
      <c r="G6" s="2"/>
      <c r="H6" s="2"/>
      <c r="I6" s="2"/>
      <c r="J6" s="2"/>
      <c r="K6" s="1"/>
    </row>
    <row r="7" spans="1:13" ht="12.75" customHeight="1" x14ac:dyDescent="0.2">
      <c r="B7" s="5"/>
      <c r="C7" s="2"/>
      <c r="D7" s="2"/>
      <c r="E7" s="2"/>
      <c r="F7" s="206"/>
      <c r="G7" s="206"/>
      <c r="H7" s="206"/>
      <c r="I7" s="206"/>
      <c r="J7" s="206"/>
      <c r="K7" s="1"/>
    </row>
    <row r="8" spans="1:13" ht="12.75" customHeight="1" x14ac:dyDescent="0.2">
      <c r="B8" s="2"/>
      <c r="C8" s="2"/>
      <c r="D8" s="2"/>
      <c r="E8" s="2"/>
      <c r="F8" s="207"/>
      <c r="G8" s="207"/>
      <c r="H8" s="207"/>
      <c r="I8" s="207"/>
      <c r="J8" s="207"/>
      <c r="K8" s="61"/>
    </row>
    <row r="9" spans="1:13" ht="12.75" customHeight="1" x14ac:dyDescent="0.2">
      <c r="C9" s="2"/>
      <c r="D9" s="2"/>
      <c r="E9" s="2"/>
      <c r="F9" s="62"/>
      <c r="G9" s="62"/>
      <c r="H9" s="62"/>
      <c r="I9" s="62"/>
      <c r="J9" s="62"/>
      <c r="K9" s="61"/>
    </row>
    <row r="10" spans="1:13" ht="12.75" customHeight="1" x14ac:dyDescent="0.2">
      <c r="K10" s="1"/>
    </row>
    <row r="11" spans="1:13" s="6" customFormat="1" ht="12.75" customHeight="1" x14ac:dyDescent="0.2">
      <c r="A11" s="134"/>
      <c r="B11" s="36" t="s">
        <v>65</v>
      </c>
      <c r="C11" s="36"/>
      <c r="D11" s="37"/>
      <c r="E11" s="37"/>
      <c r="F11" s="37"/>
      <c r="G11" s="37"/>
      <c r="H11" s="38" t="s">
        <v>12</v>
      </c>
      <c r="I11" s="39"/>
      <c r="J11" s="1"/>
      <c r="K11" s="31"/>
      <c r="L11" s="54"/>
      <c r="M11" s="43"/>
    </row>
    <row r="12" spans="1:13" s="7" customFormat="1" ht="12.75" customHeight="1" x14ac:dyDescent="0.2">
      <c r="A12" s="241"/>
      <c r="B12" s="210" t="s">
        <v>0</v>
      </c>
      <c r="C12" s="211"/>
      <c r="D12" s="71" t="s">
        <v>1</v>
      </c>
      <c r="E12" s="72" t="s">
        <v>16</v>
      </c>
      <c r="F12" s="72" t="s">
        <v>4</v>
      </c>
      <c r="G12" s="73" t="s">
        <v>2</v>
      </c>
      <c r="H12" s="74" t="s">
        <v>5</v>
      </c>
      <c r="I12" s="74" t="s">
        <v>23</v>
      </c>
      <c r="K12" s="33"/>
      <c r="L12" s="55"/>
      <c r="M12" s="42"/>
    </row>
    <row r="13" spans="1:13" s="151" customFormat="1" ht="12.75" customHeight="1" x14ac:dyDescent="0.2">
      <c r="A13" s="242"/>
      <c r="B13" s="191" t="s">
        <v>62</v>
      </c>
      <c r="C13" s="192"/>
      <c r="D13" s="126">
        <v>2033</v>
      </c>
      <c r="E13" s="137">
        <f>F13-2</f>
        <v>44216</v>
      </c>
      <c r="F13" s="137">
        <v>44218</v>
      </c>
      <c r="G13" s="137">
        <v>44224</v>
      </c>
      <c r="H13" s="127">
        <f>G13+5</f>
        <v>44229</v>
      </c>
      <c r="I13" s="137">
        <f>G13+8</f>
        <v>44232</v>
      </c>
      <c r="J13" s="188"/>
      <c r="K13" s="149"/>
      <c r="L13" s="150"/>
    </row>
    <row r="14" spans="1:13" s="151" customFormat="1" ht="12.75" customHeight="1" x14ac:dyDescent="0.2">
      <c r="A14" s="242"/>
      <c r="B14" s="191" t="s">
        <v>83</v>
      </c>
      <c r="C14" s="192"/>
      <c r="D14" s="126">
        <v>2101</v>
      </c>
      <c r="E14" s="137">
        <f t="shared" ref="E14:E22" si="0">F14-2</f>
        <v>44222</v>
      </c>
      <c r="F14" s="137">
        <v>44224</v>
      </c>
      <c r="G14" s="137">
        <v>44228</v>
      </c>
      <c r="H14" s="127">
        <f t="shared" ref="H14:H22" si="1">G14+5</f>
        <v>44233</v>
      </c>
      <c r="I14" s="137">
        <f t="shared" ref="I14:I22" si="2">G14+8</f>
        <v>44236</v>
      </c>
      <c r="J14" s="188"/>
      <c r="K14" s="149"/>
      <c r="L14" s="150"/>
    </row>
    <row r="15" spans="1:13" s="151" customFormat="1" ht="12.75" customHeight="1" x14ac:dyDescent="0.2">
      <c r="A15" s="242"/>
      <c r="B15" s="191" t="s">
        <v>58</v>
      </c>
      <c r="C15" s="192"/>
      <c r="D15" s="126">
        <v>2101</v>
      </c>
      <c r="E15" s="137">
        <v>44224</v>
      </c>
      <c r="F15" s="137">
        <v>44231</v>
      </c>
      <c r="G15" s="137">
        <v>44235</v>
      </c>
      <c r="H15" s="127">
        <f>G15+5</f>
        <v>44240</v>
      </c>
      <c r="I15" s="137">
        <f>G15+8</f>
        <v>44243</v>
      </c>
      <c r="J15" s="188"/>
      <c r="K15" s="149"/>
      <c r="L15" s="150"/>
    </row>
    <row r="16" spans="1:13" s="151" customFormat="1" ht="13.5" customHeight="1" x14ac:dyDescent="0.2">
      <c r="A16" s="242"/>
      <c r="B16" s="191" t="s">
        <v>62</v>
      </c>
      <c r="C16" s="192"/>
      <c r="D16" s="126">
        <v>2101</v>
      </c>
      <c r="E16" s="137">
        <f>F16-2</f>
        <v>44236</v>
      </c>
      <c r="F16" s="137">
        <v>44238</v>
      </c>
      <c r="G16" s="137">
        <v>44242</v>
      </c>
      <c r="H16" s="127">
        <v>44185</v>
      </c>
      <c r="I16" s="137">
        <f t="shared" si="2"/>
        <v>44250</v>
      </c>
      <c r="J16" s="188"/>
      <c r="K16" s="149"/>
      <c r="L16" s="150"/>
    </row>
    <row r="17" spans="1:17" s="152" customFormat="1" ht="12.75" customHeight="1" x14ac:dyDescent="0.2">
      <c r="A17" s="242"/>
      <c r="B17" s="191" t="s">
        <v>83</v>
      </c>
      <c r="C17" s="192"/>
      <c r="D17" s="126">
        <v>2103</v>
      </c>
      <c r="E17" s="137">
        <f>F17-2</f>
        <v>44241</v>
      </c>
      <c r="F17" s="137">
        <v>44243</v>
      </c>
      <c r="G17" s="137">
        <v>44247</v>
      </c>
      <c r="H17" s="127">
        <f>G17+5</f>
        <v>44252</v>
      </c>
      <c r="I17" s="137">
        <f>G17+8</f>
        <v>44255</v>
      </c>
      <c r="J17" s="188"/>
      <c r="K17" s="148"/>
      <c r="L17" s="153"/>
    </row>
    <row r="18" spans="1:17" s="152" customFormat="1" ht="12.75" customHeight="1" x14ac:dyDescent="0.2">
      <c r="A18" s="242"/>
      <c r="B18" s="191" t="s">
        <v>58</v>
      </c>
      <c r="C18" s="192"/>
      <c r="D18" s="126">
        <v>2103</v>
      </c>
      <c r="E18" s="137">
        <f t="shared" si="0"/>
        <v>44244</v>
      </c>
      <c r="F18" s="137">
        <v>44246</v>
      </c>
      <c r="G18" s="137">
        <v>44252</v>
      </c>
      <c r="H18" s="127">
        <f t="shared" si="1"/>
        <v>44257</v>
      </c>
      <c r="I18" s="137">
        <f t="shared" si="2"/>
        <v>44260</v>
      </c>
      <c r="J18" s="188"/>
      <c r="K18" s="148"/>
      <c r="L18" s="153"/>
    </row>
    <row r="19" spans="1:17" s="152" customFormat="1" ht="12.75" customHeight="1" x14ac:dyDescent="0.2">
      <c r="A19" s="242"/>
      <c r="B19" s="208" t="s">
        <v>62</v>
      </c>
      <c r="C19" s="209"/>
      <c r="D19" s="126">
        <v>2103</v>
      </c>
      <c r="E19" s="137">
        <f t="shared" si="0"/>
        <v>44255</v>
      </c>
      <c r="F19" s="137">
        <v>44257</v>
      </c>
      <c r="G19" s="137">
        <v>44261</v>
      </c>
      <c r="H19" s="127">
        <f t="shared" si="1"/>
        <v>44266</v>
      </c>
      <c r="I19" s="137">
        <f t="shared" si="2"/>
        <v>44269</v>
      </c>
      <c r="J19" s="188"/>
      <c r="K19" s="148"/>
      <c r="L19" s="153"/>
    </row>
    <row r="20" spans="1:17" s="152" customFormat="1" ht="12.75" customHeight="1" x14ac:dyDescent="0.2">
      <c r="A20" s="242"/>
      <c r="B20" s="208" t="s">
        <v>83</v>
      </c>
      <c r="C20" s="209"/>
      <c r="D20" s="126">
        <v>2105</v>
      </c>
      <c r="E20" s="137">
        <f>F20-2</f>
        <v>44258</v>
      </c>
      <c r="F20" s="137">
        <v>44260</v>
      </c>
      <c r="G20" s="137">
        <v>44266</v>
      </c>
      <c r="H20" s="127">
        <f>G20+5</f>
        <v>44271</v>
      </c>
      <c r="I20" s="137">
        <f>G20+8</f>
        <v>44274</v>
      </c>
      <c r="J20" s="188"/>
      <c r="K20" s="148"/>
      <c r="L20" s="153"/>
    </row>
    <row r="21" spans="1:17" s="152" customFormat="1" ht="12.75" customHeight="1" x14ac:dyDescent="0.2">
      <c r="A21" s="134"/>
      <c r="B21" s="208" t="s">
        <v>58</v>
      </c>
      <c r="C21" s="209"/>
      <c r="D21" s="126">
        <v>2105</v>
      </c>
      <c r="E21" s="137">
        <f t="shared" si="0"/>
        <v>44264</v>
      </c>
      <c r="F21" s="137">
        <v>44266</v>
      </c>
      <c r="G21" s="137">
        <v>44271</v>
      </c>
      <c r="H21" s="127">
        <f t="shared" si="1"/>
        <v>44276</v>
      </c>
      <c r="I21" s="137">
        <f t="shared" si="2"/>
        <v>44279</v>
      </c>
      <c r="J21" s="144"/>
      <c r="K21" s="148"/>
      <c r="L21" s="153"/>
    </row>
    <row r="22" spans="1:17" s="152" customFormat="1" ht="12.75" customHeight="1" x14ac:dyDescent="0.2">
      <c r="A22" s="134"/>
      <c r="B22" s="208" t="s">
        <v>62</v>
      </c>
      <c r="C22" s="209"/>
      <c r="D22" s="126">
        <v>2105</v>
      </c>
      <c r="E22" s="137">
        <f t="shared" si="0"/>
        <v>44271</v>
      </c>
      <c r="F22" s="137">
        <v>44273</v>
      </c>
      <c r="G22" s="137">
        <v>44279</v>
      </c>
      <c r="H22" s="127">
        <f t="shared" si="1"/>
        <v>44284</v>
      </c>
      <c r="I22" s="137">
        <f t="shared" si="2"/>
        <v>44287</v>
      </c>
      <c r="J22" s="144"/>
      <c r="K22" s="148"/>
      <c r="L22" s="153"/>
    </row>
    <row r="23" spans="1:17" ht="12.75" customHeight="1" x14ac:dyDescent="0.2">
      <c r="B23" s="42"/>
      <c r="C23" s="42"/>
      <c r="D23" s="49"/>
      <c r="E23" s="47"/>
      <c r="F23" s="47"/>
      <c r="G23" s="47"/>
      <c r="H23" s="45"/>
      <c r="I23" s="47"/>
    </row>
    <row r="24" spans="1:17" ht="12.75" customHeight="1" x14ac:dyDescent="0.2">
      <c r="B24" s="42"/>
      <c r="C24" s="42"/>
      <c r="D24" s="49"/>
      <c r="E24" s="47"/>
      <c r="F24" s="47"/>
      <c r="G24" s="47"/>
      <c r="H24" s="45"/>
      <c r="I24" s="47"/>
    </row>
    <row r="25" spans="1:17" ht="12.75" customHeight="1" x14ac:dyDescent="0.25">
      <c r="B25" s="19" t="s">
        <v>66</v>
      </c>
      <c r="C25" s="19"/>
      <c r="D25" s="6"/>
      <c r="E25" s="6"/>
      <c r="F25" s="6"/>
      <c r="G25" s="6"/>
      <c r="H25" s="44" t="s">
        <v>12</v>
      </c>
      <c r="I25" s="15"/>
    </row>
    <row r="26" spans="1:17" x14ac:dyDescent="0.2">
      <c r="B26" s="212" t="s">
        <v>0</v>
      </c>
      <c r="C26" s="213"/>
      <c r="D26" s="71" t="s">
        <v>1</v>
      </c>
      <c r="E26" s="72" t="s">
        <v>16</v>
      </c>
      <c r="F26" s="72" t="s">
        <v>4</v>
      </c>
      <c r="G26" s="73" t="s">
        <v>2</v>
      </c>
      <c r="H26" s="74" t="s">
        <v>7</v>
      </c>
      <c r="I26" s="15"/>
    </row>
    <row r="27" spans="1:17" s="152" customFormat="1" ht="12.75" customHeight="1" x14ac:dyDescent="0.2">
      <c r="A27" s="242"/>
      <c r="B27" s="199" t="str">
        <f t="shared" ref="B27:B34" si="3">B13</f>
        <v>HANSA FREYBURG</v>
      </c>
      <c r="C27" s="200"/>
      <c r="D27" s="189">
        <f>D13</f>
        <v>2033</v>
      </c>
      <c r="E27" s="137">
        <f>E13</f>
        <v>44216</v>
      </c>
      <c r="F27" s="137">
        <f>F13</f>
        <v>44218</v>
      </c>
      <c r="G27" s="137">
        <f>G13</f>
        <v>44224</v>
      </c>
      <c r="H27" s="127">
        <f>G27+8</f>
        <v>44232</v>
      </c>
      <c r="I27" s="188"/>
      <c r="K27" s="148"/>
      <c r="L27" s="153"/>
    </row>
    <row r="28" spans="1:17" s="152" customFormat="1" ht="12.75" customHeight="1" x14ac:dyDescent="0.2">
      <c r="A28" s="242"/>
      <c r="B28" s="208" t="str">
        <f t="shared" si="3"/>
        <v xml:space="preserve">HANSA OFFENBURG </v>
      </c>
      <c r="C28" s="209"/>
      <c r="D28" s="126">
        <f>D14</f>
        <v>2101</v>
      </c>
      <c r="E28" s="137">
        <f>E14</f>
        <v>44222</v>
      </c>
      <c r="F28" s="137">
        <f>F14</f>
        <v>44224</v>
      </c>
      <c r="G28" s="137">
        <f t="shared" ref="G28:G33" si="4">G14</f>
        <v>44228</v>
      </c>
      <c r="H28" s="127">
        <f t="shared" ref="H28:H34" si="5">G28+8</f>
        <v>44236</v>
      </c>
      <c r="I28" s="188"/>
      <c r="K28" s="148"/>
      <c r="L28" s="153"/>
    </row>
    <row r="29" spans="1:17" s="152" customFormat="1" ht="12.75" customHeight="1" x14ac:dyDescent="0.2">
      <c r="A29" s="242"/>
      <c r="B29" s="208" t="str">
        <f t="shared" si="3"/>
        <v>ANL EMORA</v>
      </c>
      <c r="C29" s="209"/>
      <c r="D29" s="126">
        <f>D16</f>
        <v>2101</v>
      </c>
      <c r="E29" s="137">
        <f>E16</f>
        <v>44236</v>
      </c>
      <c r="F29" s="137">
        <f t="shared" ref="F29:F33" si="6">F15</f>
        <v>44231</v>
      </c>
      <c r="G29" s="137">
        <f t="shared" si="4"/>
        <v>44235</v>
      </c>
      <c r="H29" s="127">
        <f t="shared" si="5"/>
        <v>44243</v>
      </c>
      <c r="I29" s="188"/>
      <c r="K29" s="148"/>
      <c r="L29" s="153"/>
    </row>
    <row r="30" spans="1:17" ht="12.75" customHeight="1" x14ac:dyDescent="0.2">
      <c r="A30" s="242"/>
      <c r="B30" s="208" t="str">
        <f t="shared" si="3"/>
        <v>HANSA FREYBURG</v>
      </c>
      <c r="C30" s="209"/>
      <c r="D30" s="126">
        <f>D15</f>
        <v>2101</v>
      </c>
      <c r="E30" s="102">
        <f>E15</f>
        <v>44224</v>
      </c>
      <c r="F30" s="102">
        <f t="shared" si="6"/>
        <v>44238</v>
      </c>
      <c r="G30" s="102">
        <f t="shared" si="4"/>
        <v>44242</v>
      </c>
      <c r="H30" s="127">
        <f t="shared" si="5"/>
        <v>44250</v>
      </c>
      <c r="I30" s="188"/>
    </row>
    <row r="31" spans="1:17" ht="12.75" customHeight="1" x14ac:dyDescent="0.2">
      <c r="A31" s="242"/>
      <c r="B31" s="208" t="str">
        <f t="shared" si="3"/>
        <v xml:space="preserve">HANSA OFFENBURG </v>
      </c>
      <c r="C31" s="209"/>
      <c r="D31" s="126">
        <f>D17</f>
        <v>2103</v>
      </c>
      <c r="E31" s="102">
        <f>E17</f>
        <v>44241</v>
      </c>
      <c r="F31" s="102">
        <f t="shared" si="6"/>
        <v>44243</v>
      </c>
      <c r="G31" s="102">
        <f t="shared" si="4"/>
        <v>44247</v>
      </c>
      <c r="H31" s="127">
        <f t="shared" si="5"/>
        <v>44255</v>
      </c>
      <c r="I31" s="188"/>
      <c r="J31" s="144"/>
    </row>
    <row r="32" spans="1:17" ht="12.75" customHeight="1" x14ac:dyDescent="0.2">
      <c r="A32" s="242"/>
      <c r="B32" s="208" t="str">
        <f t="shared" si="3"/>
        <v>ANL EMORA</v>
      </c>
      <c r="C32" s="209"/>
      <c r="D32" s="126">
        <f>D18</f>
        <v>2103</v>
      </c>
      <c r="E32" s="137">
        <f>E18</f>
        <v>44244</v>
      </c>
      <c r="F32" s="137">
        <f t="shared" si="6"/>
        <v>44246</v>
      </c>
      <c r="G32" s="137">
        <f t="shared" si="4"/>
        <v>44252</v>
      </c>
      <c r="H32" s="127">
        <f t="shared" si="5"/>
        <v>44260</v>
      </c>
      <c r="I32" s="188"/>
      <c r="Q32" s="1" t="s">
        <v>64</v>
      </c>
    </row>
    <row r="33" spans="1:12" ht="12.75" customHeight="1" x14ac:dyDescent="0.2">
      <c r="A33" s="242"/>
      <c r="B33" s="208" t="str">
        <f t="shared" si="3"/>
        <v>HANSA FREYBURG</v>
      </c>
      <c r="C33" s="209"/>
      <c r="D33" s="126">
        <f>D20</f>
        <v>2105</v>
      </c>
      <c r="E33" s="137">
        <f>E19</f>
        <v>44255</v>
      </c>
      <c r="F33" s="137">
        <f t="shared" si="6"/>
        <v>44257</v>
      </c>
      <c r="G33" s="137">
        <f t="shared" si="4"/>
        <v>44261</v>
      </c>
      <c r="H33" s="127">
        <f t="shared" si="5"/>
        <v>44269</v>
      </c>
      <c r="I33" s="188"/>
    </row>
    <row r="34" spans="1:12" s="152" customFormat="1" ht="12.75" customHeight="1" x14ac:dyDescent="0.2">
      <c r="A34" s="242"/>
      <c r="B34" s="208" t="str">
        <f t="shared" si="3"/>
        <v xml:space="preserve">HANSA OFFENBURG </v>
      </c>
      <c r="C34" s="209"/>
      <c r="D34" s="126">
        <f>D19</f>
        <v>2103</v>
      </c>
      <c r="E34" s="137">
        <f>E20</f>
        <v>44258</v>
      </c>
      <c r="F34" s="137">
        <f>F20</f>
        <v>44260</v>
      </c>
      <c r="G34" s="137">
        <f>G20</f>
        <v>44266</v>
      </c>
      <c r="H34" s="127">
        <f t="shared" si="5"/>
        <v>44274</v>
      </c>
      <c r="I34" s="188"/>
      <c r="K34" s="148"/>
      <c r="L34" s="153"/>
    </row>
    <row r="35" spans="1:12" s="152" customFormat="1" ht="12.75" customHeight="1" x14ac:dyDescent="0.2">
      <c r="A35" s="142"/>
      <c r="B35" s="208" t="str">
        <f t="shared" ref="B35:B36" si="7">B21</f>
        <v>ANL EMORA</v>
      </c>
      <c r="C35" s="209"/>
      <c r="D35" s="126">
        <f t="shared" ref="D35:G36" si="8">D21</f>
        <v>2105</v>
      </c>
      <c r="E35" s="137">
        <f t="shared" ref="E35:E36" si="9">E21</f>
        <v>44264</v>
      </c>
      <c r="F35" s="137">
        <f>F21</f>
        <v>44266</v>
      </c>
      <c r="G35" s="137">
        <f t="shared" si="8"/>
        <v>44271</v>
      </c>
      <c r="H35" s="127">
        <f t="shared" ref="H35:H36" si="10">G35+7</f>
        <v>44278</v>
      </c>
      <c r="I35" s="144"/>
      <c r="K35" s="148"/>
      <c r="L35" s="153"/>
    </row>
    <row r="36" spans="1:12" s="152" customFormat="1" ht="12.75" customHeight="1" x14ac:dyDescent="0.2">
      <c r="A36" s="134"/>
      <c r="B36" s="208" t="str">
        <f t="shared" si="7"/>
        <v>HANSA FREYBURG</v>
      </c>
      <c r="C36" s="209"/>
      <c r="D36" s="126">
        <f t="shared" si="8"/>
        <v>2105</v>
      </c>
      <c r="E36" s="137">
        <f t="shared" si="9"/>
        <v>44271</v>
      </c>
      <c r="F36" s="137">
        <f>F22</f>
        <v>44273</v>
      </c>
      <c r="G36" s="137">
        <f t="shared" si="8"/>
        <v>44279</v>
      </c>
      <c r="H36" s="127">
        <f t="shared" si="10"/>
        <v>44286</v>
      </c>
      <c r="I36" s="144"/>
      <c r="K36" s="148"/>
      <c r="L36" s="153"/>
    </row>
    <row r="37" spans="1:12" ht="12.75" customHeight="1" x14ac:dyDescent="0.2">
      <c r="B37" s="121"/>
      <c r="C37" s="121"/>
      <c r="D37" s="121"/>
      <c r="E37" s="121"/>
      <c r="F37" s="121"/>
      <c r="G37" s="121"/>
      <c r="H37" s="121"/>
      <c r="L37" s="109"/>
    </row>
    <row r="38" spans="1:12" ht="12.75" customHeight="1" x14ac:dyDescent="0.2">
      <c r="B38" s="2"/>
      <c r="C38" s="2"/>
      <c r="D38" s="2"/>
      <c r="E38" s="2"/>
      <c r="F38" s="2"/>
      <c r="I38" s="15"/>
      <c r="J38" s="15"/>
      <c r="K38" s="104"/>
      <c r="L38" s="21"/>
    </row>
    <row r="39" spans="1:12" ht="12.75" customHeight="1" x14ac:dyDescent="0.25">
      <c r="B39" s="203" t="s">
        <v>67</v>
      </c>
      <c r="C39" s="203"/>
      <c r="D39" s="203"/>
      <c r="E39" s="203"/>
      <c r="F39" s="203"/>
      <c r="G39" s="9"/>
      <c r="H39" s="13" t="s">
        <v>12</v>
      </c>
      <c r="I39" s="152"/>
      <c r="J39" s="152"/>
      <c r="K39" s="148"/>
      <c r="L39" s="153"/>
    </row>
    <row r="40" spans="1:12" ht="12.75" customHeight="1" x14ac:dyDescent="0.2">
      <c r="B40" s="214" t="s">
        <v>3</v>
      </c>
      <c r="C40" s="214"/>
      <c r="D40" s="75" t="s">
        <v>1</v>
      </c>
      <c r="E40" s="76" t="s">
        <v>16</v>
      </c>
      <c r="F40" s="77" t="s">
        <v>17</v>
      </c>
      <c r="G40" s="78" t="s">
        <v>2</v>
      </c>
      <c r="H40" s="79" t="s">
        <v>11</v>
      </c>
      <c r="I40" s="239"/>
      <c r="J40" s="152"/>
      <c r="K40" s="148"/>
      <c r="L40" s="153"/>
    </row>
    <row r="41" spans="1:12" s="152" customFormat="1" ht="12.75" customHeight="1" x14ac:dyDescent="0.2">
      <c r="A41" s="135"/>
      <c r="B41" s="204" t="s">
        <v>69</v>
      </c>
      <c r="C41" s="205"/>
      <c r="D41" s="136" t="s">
        <v>90</v>
      </c>
      <c r="E41" s="137">
        <f>F41-2</f>
        <v>44227</v>
      </c>
      <c r="F41" s="137">
        <v>44229</v>
      </c>
      <c r="G41" s="137">
        <v>44233</v>
      </c>
      <c r="H41" s="233">
        <v>44221</v>
      </c>
      <c r="I41" s="155"/>
      <c r="J41" s="144"/>
      <c r="K41" s="154"/>
      <c r="L41" s="155"/>
    </row>
    <row r="42" spans="1:12" s="152" customFormat="1" ht="12.75" customHeight="1" x14ac:dyDescent="0.2">
      <c r="A42" s="135"/>
      <c r="B42" s="160" t="s">
        <v>71</v>
      </c>
      <c r="C42" s="161"/>
      <c r="D42" s="136" t="s">
        <v>91</v>
      </c>
      <c r="E42" s="137">
        <f t="shared" ref="E42:E48" si="11">F42-2</f>
        <v>44233</v>
      </c>
      <c r="F42" s="137">
        <v>44235</v>
      </c>
      <c r="G42" s="137">
        <v>44242</v>
      </c>
      <c r="H42" s="233">
        <v>44263</v>
      </c>
      <c r="I42" s="155"/>
      <c r="J42" s="144"/>
      <c r="K42" s="154"/>
      <c r="L42" s="155"/>
    </row>
    <row r="43" spans="1:12" s="152" customFormat="1" ht="12.75" customHeight="1" x14ac:dyDescent="0.2">
      <c r="A43" s="134"/>
      <c r="B43" s="170" t="s">
        <v>80</v>
      </c>
      <c r="C43" s="187"/>
      <c r="D43" s="169" t="s">
        <v>100</v>
      </c>
      <c r="E43" s="137">
        <f t="shared" si="11"/>
        <v>44241</v>
      </c>
      <c r="F43" s="137">
        <v>44243</v>
      </c>
      <c r="G43" s="137">
        <v>44247</v>
      </c>
      <c r="H43" s="234">
        <v>44277</v>
      </c>
      <c r="I43" s="145"/>
      <c r="J43" s="144"/>
      <c r="K43" s="144"/>
      <c r="L43" s="144"/>
    </row>
    <row r="44" spans="1:12" s="152" customFormat="1" ht="12.75" customHeight="1" x14ac:dyDescent="0.2">
      <c r="A44" s="134"/>
      <c r="B44" s="160" t="s">
        <v>69</v>
      </c>
      <c r="C44" s="161"/>
      <c r="D44" s="136" t="s">
        <v>108</v>
      </c>
      <c r="E44" s="137">
        <f t="shared" si="11"/>
        <v>44251</v>
      </c>
      <c r="F44" s="137">
        <v>44253</v>
      </c>
      <c r="G44" s="137">
        <v>44259</v>
      </c>
      <c r="H44" s="233">
        <v>44284</v>
      </c>
      <c r="I44" s="145"/>
      <c r="J44" s="144"/>
      <c r="K44" s="144"/>
      <c r="L44" s="155"/>
    </row>
    <row r="45" spans="1:12" s="152" customFormat="1" ht="12.75" customHeight="1" x14ac:dyDescent="0.2">
      <c r="A45" s="134"/>
      <c r="B45" s="204" t="s">
        <v>107</v>
      </c>
      <c r="C45" s="205"/>
      <c r="D45" s="136" t="s">
        <v>109</v>
      </c>
      <c r="E45" s="137">
        <f t="shared" si="11"/>
        <v>44265</v>
      </c>
      <c r="F45" s="137">
        <v>44267</v>
      </c>
      <c r="G45" s="137">
        <v>44273</v>
      </c>
      <c r="H45" s="233">
        <v>44291</v>
      </c>
      <c r="I45" s="166"/>
      <c r="J45" s="144"/>
      <c r="K45" s="144"/>
      <c r="L45" s="155"/>
    </row>
    <row r="46" spans="1:12" s="152" customFormat="1" ht="12.75" customHeight="1" x14ac:dyDescent="0.2">
      <c r="A46" s="135"/>
      <c r="B46" s="204" t="s">
        <v>71</v>
      </c>
      <c r="C46" s="205"/>
      <c r="D46" s="136" t="s">
        <v>110</v>
      </c>
      <c r="E46" s="137">
        <f t="shared" si="11"/>
        <v>44272</v>
      </c>
      <c r="F46" s="137">
        <v>44274</v>
      </c>
      <c r="G46" s="137">
        <v>44280</v>
      </c>
      <c r="H46" s="233">
        <f t="shared" ref="H46:H48" si="12">G46+18</f>
        <v>44298</v>
      </c>
      <c r="I46" s="155"/>
      <c r="J46" s="144"/>
      <c r="K46" s="144"/>
      <c r="L46" s="155"/>
    </row>
    <row r="47" spans="1:12" s="152" customFormat="1" ht="12.75" customHeight="1" x14ac:dyDescent="0.2">
      <c r="A47" s="134"/>
      <c r="B47" s="204"/>
      <c r="C47" s="205"/>
      <c r="D47" s="136"/>
      <c r="E47" s="137"/>
      <c r="F47" s="137"/>
      <c r="G47" s="137"/>
      <c r="H47" s="233"/>
      <c r="I47" s="155"/>
      <c r="J47" s="144"/>
      <c r="K47" s="144"/>
      <c r="L47" s="155"/>
    </row>
    <row r="48" spans="1:12" s="152" customFormat="1" ht="12.75" customHeight="1" x14ac:dyDescent="0.2">
      <c r="A48" s="134"/>
      <c r="B48" s="204"/>
      <c r="C48" s="205"/>
      <c r="D48" s="136"/>
      <c r="E48" s="137"/>
      <c r="F48" s="137"/>
      <c r="G48" s="137"/>
      <c r="H48" s="233"/>
      <c r="I48" s="155"/>
      <c r="J48" s="144"/>
      <c r="K48" s="144"/>
      <c r="L48" s="155"/>
    </row>
    <row r="49" spans="1:12" s="152" customFormat="1" ht="12.75" customHeight="1" x14ac:dyDescent="0.2">
      <c r="A49" s="134"/>
      <c r="B49" s="164"/>
      <c r="C49" s="165"/>
      <c r="D49" s="196"/>
      <c r="E49" s="196"/>
      <c r="F49" s="165"/>
      <c r="K49" s="148"/>
      <c r="L49" s="153"/>
    </row>
    <row r="50" spans="1:12" ht="13.5" customHeight="1" x14ac:dyDescent="0.2">
      <c r="B50" s="2"/>
      <c r="C50" s="2"/>
      <c r="D50" s="2"/>
      <c r="E50" s="2"/>
      <c r="F50" s="2"/>
      <c r="K50" s="104"/>
      <c r="L50" s="21"/>
    </row>
    <row r="51" spans="1:12" ht="12.75" customHeight="1" x14ac:dyDescent="0.25">
      <c r="B51" s="203" t="s">
        <v>36</v>
      </c>
      <c r="C51" s="203"/>
      <c r="D51" s="203"/>
      <c r="E51" s="203"/>
      <c r="F51" s="203"/>
      <c r="G51" s="9"/>
      <c r="H51" s="44" t="s">
        <v>12</v>
      </c>
      <c r="I51" s="44" t="s">
        <v>12</v>
      </c>
      <c r="J51" s="44" t="s">
        <v>12</v>
      </c>
      <c r="K51" s="104"/>
      <c r="L51" s="21"/>
    </row>
    <row r="52" spans="1:12" ht="12.75" customHeight="1" x14ac:dyDescent="0.2">
      <c r="B52" s="201" t="s">
        <v>3</v>
      </c>
      <c r="C52" s="202"/>
      <c r="D52" s="80" t="s">
        <v>1</v>
      </c>
      <c r="E52" s="76" t="s">
        <v>16</v>
      </c>
      <c r="F52" s="77" t="s">
        <v>17</v>
      </c>
      <c r="G52" s="78" t="s">
        <v>2</v>
      </c>
      <c r="H52" s="81" t="s">
        <v>18</v>
      </c>
      <c r="I52" s="80" t="s">
        <v>28</v>
      </c>
      <c r="J52" s="75" t="s">
        <v>34</v>
      </c>
      <c r="K52" s="104"/>
      <c r="L52" s="21"/>
    </row>
    <row r="53" spans="1:12" s="152" customFormat="1" ht="14.25" customHeight="1" x14ac:dyDescent="0.2">
      <c r="A53" s="243"/>
      <c r="B53" s="160" t="s">
        <v>70</v>
      </c>
      <c r="C53" s="125"/>
      <c r="D53" s="136" t="s">
        <v>101</v>
      </c>
      <c r="E53" s="137">
        <f>F53-2</f>
        <v>44205</v>
      </c>
      <c r="F53" s="137">
        <v>44207</v>
      </c>
      <c r="G53" s="137">
        <v>44219</v>
      </c>
      <c r="H53" s="137">
        <f>G53+16</f>
        <v>44235</v>
      </c>
      <c r="I53" s="137">
        <f>G53+14</f>
        <v>44233</v>
      </c>
      <c r="J53" s="233"/>
      <c r="K53" s="190"/>
      <c r="L53" s="172"/>
    </row>
    <row r="54" spans="1:12" s="152" customFormat="1" ht="13.5" customHeight="1" x14ac:dyDescent="0.2">
      <c r="A54" s="243"/>
      <c r="B54" s="160" t="s">
        <v>74</v>
      </c>
      <c r="C54" s="125"/>
      <c r="D54" s="136" t="s">
        <v>87</v>
      </c>
      <c r="E54" s="137">
        <f t="shared" ref="E54:E62" si="13">F54-2</f>
        <v>44228</v>
      </c>
      <c r="F54" s="137">
        <v>44230</v>
      </c>
      <c r="G54" s="137">
        <v>44234</v>
      </c>
      <c r="H54" s="137">
        <f t="shared" ref="H54" si="14">G54+16</f>
        <v>44250</v>
      </c>
      <c r="I54" s="137">
        <f>G54+14</f>
        <v>44248</v>
      </c>
      <c r="J54" s="234">
        <f>G54+10</f>
        <v>44244</v>
      </c>
      <c r="K54" s="190"/>
      <c r="L54" s="153"/>
    </row>
    <row r="55" spans="1:12" s="152" customFormat="1" ht="12.75" customHeight="1" x14ac:dyDescent="0.2">
      <c r="B55" s="193" t="s">
        <v>105</v>
      </c>
      <c r="C55" s="171"/>
      <c r="D55" s="136" t="s">
        <v>88</v>
      </c>
      <c r="E55" s="137">
        <f t="shared" si="13"/>
        <v>44236</v>
      </c>
      <c r="F55" s="137">
        <v>44238</v>
      </c>
      <c r="G55" s="40">
        <v>44242</v>
      </c>
      <c r="H55" s="40">
        <v>44258</v>
      </c>
      <c r="I55" s="163"/>
      <c r="J55" s="234"/>
      <c r="K55" s="190"/>
      <c r="L55" s="168"/>
    </row>
    <row r="56" spans="1:12" s="152" customFormat="1" ht="12.75" customHeight="1" x14ac:dyDescent="0.2">
      <c r="A56" s="243"/>
      <c r="B56" s="193" t="s">
        <v>111</v>
      </c>
      <c r="C56" s="171"/>
      <c r="D56" s="136" t="s">
        <v>118</v>
      </c>
      <c r="E56" s="137">
        <f t="shared" si="13"/>
        <v>44243</v>
      </c>
      <c r="F56" s="137">
        <v>44245</v>
      </c>
      <c r="G56" s="137">
        <v>44249</v>
      </c>
      <c r="H56" s="40">
        <v>44265</v>
      </c>
      <c r="I56" s="40">
        <v>44263</v>
      </c>
      <c r="J56" s="233"/>
      <c r="L56" s="172"/>
    </row>
    <row r="57" spans="1:12" s="152" customFormat="1" ht="12.75" customHeight="1" x14ac:dyDescent="0.2">
      <c r="A57" s="243"/>
      <c r="B57" s="193" t="s">
        <v>63</v>
      </c>
      <c r="C57" s="125"/>
      <c r="D57" s="136" t="s">
        <v>92</v>
      </c>
      <c r="E57" s="137">
        <f t="shared" si="13"/>
        <v>44250</v>
      </c>
      <c r="F57" s="137">
        <v>44252</v>
      </c>
      <c r="G57" s="137">
        <v>44256</v>
      </c>
      <c r="H57" s="137">
        <v>44272</v>
      </c>
      <c r="I57" s="163" t="s">
        <v>119</v>
      </c>
      <c r="J57" s="233"/>
      <c r="K57" s="190"/>
      <c r="L57" s="168"/>
    </row>
    <row r="58" spans="1:12" s="152" customFormat="1" ht="12.75" customHeight="1" x14ac:dyDescent="0.2">
      <c r="A58" s="148"/>
      <c r="B58" s="193" t="s">
        <v>106</v>
      </c>
      <c r="C58" s="125"/>
      <c r="D58" s="136" t="s">
        <v>84</v>
      </c>
      <c r="E58" s="137">
        <f t="shared" si="13"/>
        <v>44255</v>
      </c>
      <c r="F58" s="137">
        <v>44257</v>
      </c>
      <c r="G58" s="137">
        <v>44263</v>
      </c>
      <c r="H58" s="163"/>
      <c r="I58" s="137">
        <v>44278</v>
      </c>
      <c r="J58" s="233">
        <f>G58+10</f>
        <v>44273</v>
      </c>
      <c r="K58" s="167"/>
      <c r="L58" s="168"/>
    </row>
    <row r="59" spans="1:12" s="152" customFormat="1" ht="12.75" customHeight="1" x14ac:dyDescent="0.2">
      <c r="A59" s="148"/>
      <c r="B59" s="193" t="s">
        <v>74</v>
      </c>
      <c r="C59" s="125"/>
      <c r="D59" s="136" t="s">
        <v>112</v>
      </c>
      <c r="E59" s="137">
        <f t="shared" si="13"/>
        <v>44257</v>
      </c>
      <c r="F59" s="137">
        <v>44259</v>
      </c>
      <c r="G59" s="137">
        <v>44263</v>
      </c>
      <c r="H59" s="137">
        <v>44279</v>
      </c>
      <c r="I59" s="163" t="s">
        <v>119</v>
      </c>
      <c r="J59" s="233"/>
      <c r="K59" s="167"/>
      <c r="L59" s="172"/>
    </row>
    <row r="60" spans="1:12" s="152" customFormat="1" ht="12.75" customHeight="1" x14ac:dyDescent="0.2">
      <c r="A60" s="148"/>
      <c r="B60" s="193" t="s">
        <v>117</v>
      </c>
      <c r="C60" s="125"/>
      <c r="D60" s="136" t="s">
        <v>108</v>
      </c>
      <c r="E60" s="137">
        <f t="shared" si="13"/>
        <v>44264</v>
      </c>
      <c r="F60" s="137">
        <v>44266</v>
      </c>
      <c r="G60" s="137">
        <v>44270</v>
      </c>
      <c r="H60" s="137">
        <v>44291</v>
      </c>
      <c r="I60" s="137">
        <v>44289</v>
      </c>
      <c r="J60" s="234"/>
      <c r="K60" s="167"/>
      <c r="L60" s="153"/>
    </row>
    <row r="61" spans="1:12" s="152" customFormat="1" ht="12.75" customHeight="1" x14ac:dyDescent="0.2">
      <c r="A61" s="148"/>
      <c r="B61" s="170" t="s">
        <v>105</v>
      </c>
      <c r="C61" s="171"/>
      <c r="D61" s="169" t="s">
        <v>120</v>
      </c>
      <c r="E61" s="137">
        <f t="shared" si="13"/>
        <v>44271</v>
      </c>
      <c r="F61" s="137">
        <v>44273</v>
      </c>
      <c r="G61" s="137">
        <v>44277</v>
      </c>
      <c r="H61" s="163"/>
      <c r="I61" s="137">
        <f>G61+14</f>
        <v>44291</v>
      </c>
      <c r="J61" s="234"/>
      <c r="K61" s="167"/>
      <c r="L61" s="168"/>
    </row>
    <row r="62" spans="1:12" s="152" customFormat="1" ht="12.75" customHeight="1" x14ac:dyDescent="0.2">
      <c r="A62" s="148"/>
      <c r="B62" s="170" t="s">
        <v>111</v>
      </c>
      <c r="C62" s="171"/>
      <c r="D62" s="169" t="s">
        <v>113</v>
      </c>
      <c r="E62" s="137">
        <f t="shared" si="13"/>
        <v>44278</v>
      </c>
      <c r="F62" s="137">
        <v>44280</v>
      </c>
      <c r="G62" s="137">
        <v>44284</v>
      </c>
      <c r="H62" s="137">
        <v>44300</v>
      </c>
      <c r="I62" s="137">
        <v>44298</v>
      </c>
      <c r="J62" s="234"/>
      <c r="K62" s="167"/>
      <c r="L62" s="156"/>
    </row>
    <row r="63" spans="1:12" ht="12.75" customHeight="1" x14ac:dyDescent="0.2">
      <c r="B63" s="112"/>
      <c r="C63" s="112"/>
      <c r="D63" s="113"/>
      <c r="E63" s="114"/>
      <c r="F63" s="114"/>
      <c r="G63" s="114"/>
      <c r="H63" s="114"/>
      <c r="K63" s="114"/>
      <c r="L63" s="114"/>
    </row>
    <row r="64" spans="1:12" ht="12.75" customHeight="1" x14ac:dyDescent="0.2">
      <c r="B64" s="112"/>
      <c r="C64" s="112"/>
      <c r="D64" s="113"/>
      <c r="E64" s="114"/>
      <c r="F64" s="114"/>
      <c r="G64" s="114"/>
      <c r="H64" s="114"/>
      <c r="K64" s="114"/>
      <c r="L64" s="114"/>
    </row>
    <row r="65" spans="1:13" ht="12.75" customHeight="1" x14ac:dyDescent="0.25">
      <c r="B65" s="19" t="s">
        <v>38</v>
      </c>
      <c r="C65" s="19"/>
      <c r="D65" s="19"/>
      <c r="E65" s="60"/>
      <c r="F65" s="60"/>
      <c r="G65" s="12"/>
      <c r="H65" s="44" t="s">
        <v>12</v>
      </c>
      <c r="I65" s="114"/>
      <c r="J65" s="114"/>
      <c r="K65" s="114"/>
      <c r="L65" s="114"/>
    </row>
    <row r="66" spans="1:13" ht="12.75" customHeight="1" x14ac:dyDescent="0.2">
      <c r="B66" s="82" t="s">
        <v>3</v>
      </c>
      <c r="C66" s="83"/>
      <c r="D66" s="75" t="s">
        <v>1</v>
      </c>
      <c r="E66" s="84" t="s">
        <v>16</v>
      </c>
      <c r="F66" s="80" t="s">
        <v>17</v>
      </c>
      <c r="G66" s="85" t="s">
        <v>2</v>
      </c>
      <c r="H66" s="75" t="s">
        <v>20</v>
      </c>
      <c r="I66" s="114"/>
      <c r="J66" s="114"/>
      <c r="K66" s="114"/>
      <c r="L66" s="114"/>
    </row>
    <row r="67" spans="1:13" s="152" customFormat="1" ht="12.75" customHeight="1" x14ac:dyDescent="0.2">
      <c r="A67" s="138"/>
      <c r="B67" s="199" t="s">
        <v>89</v>
      </c>
      <c r="C67" s="200"/>
      <c r="D67" s="141" t="s">
        <v>96</v>
      </c>
      <c r="E67" s="235">
        <f>F67-2</f>
        <v>44221</v>
      </c>
      <c r="F67" s="235">
        <v>44223</v>
      </c>
      <c r="G67" s="235">
        <v>44227</v>
      </c>
      <c r="H67" s="235">
        <v>44251</v>
      </c>
      <c r="I67" s="139"/>
      <c r="J67" s="140"/>
      <c r="K67" s="140"/>
      <c r="L67" s="140"/>
    </row>
    <row r="68" spans="1:13" s="152" customFormat="1" ht="12.75" customHeight="1" x14ac:dyDescent="0.2">
      <c r="A68" s="143"/>
      <c r="B68" s="199" t="s">
        <v>93</v>
      </c>
      <c r="C68" s="200"/>
      <c r="D68" s="141" t="s">
        <v>95</v>
      </c>
      <c r="E68" s="235">
        <f>F68-2</f>
        <v>44233</v>
      </c>
      <c r="F68" s="235">
        <v>44235</v>
      </c>
      <c r="G68" s="235">
        <v>44239</v>
      </c>
      <c r="H68" s="235">
        <v>44260</v>
      </c>
      <c r="I68" s="139"/>
      <c r="J68" s="140"/>
      <c r="K68" s="140"/>
      <c r="L68" s="140"/>
    </row>
    <row r="69" spans="1:13" s="152" customFormat="1" ht="12.75" customHeight="1" x14ac:dyDescent="0.2">
      <c r="A69" s="138"/>
      <c r="B69" s="199" t="s">
        <v>81</v>
      </c>
      <c r="C69" s="200"/>
      <c r="D69" s="141" t="s">
        <v>85</v>
      </c>
      <c r="E69" s="235">
        <f t="shared" ref="E69:E70" si="15">F69-2</f>
        <v>44241</v>
      </c>
      <c r="F69" s="235">
        <v>44243</v>
      </c>
      <c r="G69" s="235">
        <v>44247</v>
      </c>
      <c r="H69" s="235">
        <v>44265</v>
      </c>
      <c r="I69" s="139"/>
      <c r="J69" s="140"/>
      <c r="K69" s="140"/>
      <c r="L69" s="140"/>
    </row>
    <row r="70" spans="1:13" s="152" customFormat="1" ht="12.75" customHeight="1" x14ac:dyDescent="0.2">
      <c r="A70" s="143"/>
      <c r="B70" s="199" t="s">
        <v>82</v>
      </c>
      <c r="C70" s="200"/>
      <c r="D70" s="141" t="s">
        <v>94</v>
      </c>
      <c r="E70" s="235">
        <f t="shared" si="15"/>
        <v>44250</v>
      </c>
      <c r="F70" s="235">
        <v>44252</v>
      </c>
      <c r="G70" s="235">
        <v>44257</v>
      </c>
      <c r="H70" s="235">
        <v>44274</v>
      </c>
      <c r="I70" s="139"/>
      <c r="J70" s="140"/>
      <c r="K70" s="140"/>
      <c r="L70" s="140"/>
    </row>
    <row r="71" spans="1:13" s="152" customFormat="1" ht="12.75" customHeight="1" x14ac:dyDescent="0.2">
      <c r="A71" s="138"/>
      <c r="B71" s="157"/>
      <c r="C71" s="157"/>
      <c r="D71" s="158"/>
      <c r="E71" s="107"/>
      <c r="F71" s="107"/>
      <c r="G71" s="107"/>
      <c r="H71" s="107"/>
      <c r="I71" s="159"/>
      <c r="J71" s="140"/>
      <c r="K71" s="140"/>
      <c r="L71" s="140"/>
    </row>
    <row r="72" spans="1:13" ht="12.75" customHeight="1" x14ac:dyDescent="0.2">
      <c r="A72" s="138"/>
      <c r="B72" s="56"/>
      <c r="C72" s="56"/>
      <c r="D72" s="57"/>
      <c r="E72" s="58"/>
      <c r="F72" s="58"/>
      <c r="G72" s="58"/>
      <c r="H72" s="58"/>
      <c r="I72" s="133"/>
      <c r="J72" s="140"/>
      <c r="K72" s="140"/>
      <c r="L72" s="140"/>
    </row>
    <row r="73" spans="1:13" ht="12.75" customHeight="1" x14ac:dyDescent="0.25">
      <c r="A73" s="138"/>
      <c r="B73" s="19" t="s">
        <v>37</v>
      </c>
      <c r="C73" s="19"/>
      <c r="D73" s="19"/>
      <c r="E73" s="19"/>
      <c r="F73" s="19"/>
      <c r="G73" s="12"/>
      <c r="H73" s="44" t="s">
        <v>12</v>
      </c>
      <c r="I73" s="133"/>
      <c r="J73" s="140"/>
      <c r="K73" s="140"/>
      <c r="L73" s="140"/>
    </row>
    <row r="74" spans="1:13" ht="12.75" customHeight="1" x14ac:dyDescent="0.2">
      <c r="A74" s="138"/>
      <c r="B74" s="82" t="s">
        <v>3</v>
      </c>
      <c r="C74" s="118"/>
      <c r="D74" s="75" t="s">
        <v>1</v>
      </c>
      <c r="E74" s="84" t="s">
        <v>16</v>
      </c>
      <c r="F74" s="80" t="s">
        <v>17</v>
      </c>
      <c r="G74" s="85" t="s">
        <v>2</v>
      </c>
      <c r="H74" s="75" t="s">
        <v>39</v>
      </c>
      <c r="I74" s="133"/>
      <c r="J74" s="140"/>
      <c r="K74" s="140"/>
      <c r="L74" s="140"/>
    </row>
    <row r="75" spans="1:13" s="152" customFormat="1" ht="12.75" customHeight="1" x14ac:dyDescent="0.2">
      <c r="A75" s="173"/>
      <c r="B75" s="174" t="s">
        <v>77</v>
      </c>
      <c r="C75" s="175"/>
      <c r="D75" s="176" t="s">
        <v>98</v>
      </c>
      <c r="E75" s="236">
        <f>F75-2</f>
        <v>44222</v>
      </c>
      <c r="F75" s="236">
        <v>44224</v>
      </c>
      <c r="G75" s="236">
        <v>44230</v>
      </c>
      <c r="H75" s="236">
        <v>44245</v>
      </c>
      <c r="I75" s="145"/>
      <c r="J75" s="140"/>
      <c r="K75" s="140"/>
      <c r="L75" s="140"/>
    </row>
    <row r="76" spans="1:13" s="146" customFormat="1" ht="12.75" customHeight="1" x14ac:dyDescent="0.2">
      <c r="A76" s="173"/>
      <c r="B76" s="174" t="s">
        <v>97</v>
      </c>
      <c r="C76" s="175"/>
      <c r="D76" s="176" t="s">
        <v>99</v>
      </c>
      <c r="E76" s="236">
        <f>F76-2</f>
        <v>44234</v>
      </c>
      <c r="F76" s="236">
        <v>44236</v>
      </c>
      <c r="G76" s="236">
        <v>44240</v>
      </c>
      <c r="H76" s="236">
        <v>44259</v>
      </c>
      <c r="I76" s="145"/>
      <c r="J76" s="140"/>
      <c r="K76" s="140"/>
      <c r="L76" s="140"/>
      <c r="M76" s="152"/>
    </row>
    <row r="77" spans="1:13" s="146" customFormat="1" ht="12.75" customHeight="1" x14ac:dyDescent="0.2">
      <c r="A77" s="173"/>
      <c r="B77" s="174" t="s">
        <v>75</v>
      </c>
      <c r="C77" s="175"/>
      <c r="D77" s="176" t="s">
        <v>79</v>
      </c>
      <c r="E77" s="236">
        <f>F77-2</f>
        <v>44243</v>
      </c>
      <c r="F77" s="236">
        <v>44245</v>
      </c>
      <c r="G77" s="236">
        <v>44251</v>
      </c>
      <c r="H77" s="236">
        <v>44273</v>
      </c>
      <c r="I77" s="145"/>
      <c r="J77" s="140"/>
      <c r="K77" s="140"/>
      <c r="L77" s="140"/>
      <c r="M77" s="152"/>
    </row>
    <row r="78" spans="1:13" s="146" customFormat="1" ht="12.75" customHeight="1" x14ac:dyDescent="0.2">
      <c r="A78" s="173"/>
      <c r="B78" s="174" t="s">
        <v>86</v>
      </c>
      <c r="C78" s="175"/>
      <c r="D78" s="176" t="s">
        <v>115</v>
      </c>
      <c r="E78" s="236">
        <f t="shared" ref="E78:E80" si="16">F78-2</f>
        <v>44253</v>
      </c>
      <c r="F78" s="236">
        <v>44255</v>
      </c>
      <c r="G78" s="236">
        <v>44258</v>
      </c>
      <c r="H78" s="236">
        <v>44280</v>
      </c>
      <c r="I78" s="145"/>
      <c r="J78" s="140"/>
      <c r="K78" s="140"/>
      <c r="L78" s="140"/>
      <c r="M78" s="152"/>
    </row>
    <row r="79" spans="1:13" s="146" customFormat="1" ht="12.75" customHeight="1" x14ac:dyDescent="0.2">
      <c r="A79" s="173"/>
      <c r="B79" s="174" t="s">
        <v>116</v>
      </c>
      <c r="C79" s="175"/>
      <c r="D79" s="176" t="s">
        <v>114</v>
      </c>
      <c r="E79" s="236">
        <f t="shared" si="16"/>
        <v>44269</v>
      </c>
      <c r="F79" s="236">
        <v>44271</v>
      </c>
      <c r="G79" s="236">
        <v>44275</v>
      </c>
      <c r="H79" s="236">
        <v>44297</v>
      </c>
      <c r="I79" s="145"/>
      <c r="J79" s="140"/>
      <c r="K79" s="140"/>
      <c r="L79" s="140"/>
      <c r="M79" s="152"/>
    </row>
    <row r="80" spans="1:13" s="146" customFormat="1" ht="12.75" customHeight="1" x14ac:dyDescent="0.2">
      <c r="A80" s="173"/>
      <c r="B80" s="174" t="s">
        <v>93</v>
      </c>
      <c r="C80" s="175"/>
      <c r="D80" s="176" t="s">
        <v>128</v>
      </c>
      <c r="E80" s="236">
        <v>44274</v>
      </c>
      <c r="F80" s="236">
        <v>44276</v>
      </c>
      <c r="G80" s="236">
        <v>44281</v>
      </c>
      <c r="H80" s="236">
        <v>44304</v>
      </c>
      <c r="I80" s="145"/>
      <c r="J80" s="140"/>
      <c r="K80" s="140"/>
      <c r="L80" s="140"/>
      <c r="M80" s="152"/>
    </row>
    <row r="81" spans="1:12" ht="12.75" customHeight="1" x14ac:dyDescent="0.2">
      <c r="A81" s="244"/>
      <c r="B81" s="115"/>
      <c r="C81" s="115"/>
      <c r="D81" s="116"/>
      <c r="E81" s="117"/>
      <c r="F81" s="117"/>
      <c r="G81" s="117"/>
      <c r="H81" s="140"/>
      <c r="I81" s="117"/>
      <c r="J81" s="117"/>
      <c r="K81" s="117"/>
      <c r="L81" s="117"/>
    </row>
    <row r="82" spans="1:12" ht="12.75" customHeight="1" x14ac:dyDescent="0.2">
      <c r="A82" s="244"/>
      <c r="B82" s="115"/>
      <c r="C82" s="115"/>
      <c r="D82" s="116"/>
      <c r="E82" s="117"/>
      <c r="F82" s="117"/>
      <c r="G82" s="117"/>
      <c r="H82" s="117"/>
      <c r="I82" s="114"/>
      <c r="J82" s="114"/>
      <c r="K82" s="114"/>
      <c r="L82" s="114"/>
    </row>
    <row r="83" spans="1:12" ht="12.75" customHeight="1" x14ac:dyDescent="0.25">
      <c r="A83" s="244"/>
      <c r="B83" s="203" t="s">
        <v>13</v>
      </c>
      <c r="C83" s="203"/>
      <c r="D83" s="203"/>
      <c r="E83" s="10"/>
      <c r="F83" s="10"/>
      <c r="G83" s="12"/>
      <c r="H83" s="13" t="s">
        <v>12</v>
      </c>
      <c r="J83" s="114"/>
      <c r="K83" s="114"/>
      <c r="L83" s="114"/>
    </row>
    <row r="84" spans="1:12" ht="12.75" customHeight="1" x14ac:dyDescent="0.2">
      <c r="A84" s="244"/>
      <c r="B84" s="214" t="s">
        <v>3</v>
      </c>
      <c r="C84" s="214"/>
      <c r="D84" s="76" t="s">
        <v>1</v>
      </c>
      <c r="E84" s="84" t="s">
        <v>14</v>
      </c>
      <c r="F84" s="75" t="s">
        <v>15</v>
      </c>
      <c r="G84" s="75" t="s">
        <v>2</v>
      </c>
      <c r="H84" s="75" t="s">
        <v>33</v>
      </c>
      <c r="J84" s="114"/>
      <c r="K84" s="114"/>
      <c r="L84" s="114"/>
    </row>
    <row r="85" spans="1:12" ht="12.75" customHeight="1" x14ac:dyDescent="0.2">
      <c r="A85" s="244"/>
      <c r="B85" s="197" t="s">
        <v>121</v>
      </c>
      <c r="C85" s="198"/>
      <c r="D85" s="123" t="s">
        <v>122</v>
      </c>
      <c r="E85" s="237">
        <f>F85-1</f>
        <v>44222</v>
      </c>
      <c r="F85" s="237">
        <v>44223</v>
      </c>
      <c r="G85" s="95">
        <v>44227</v>
      </c>
      <c r="H85" s="108">
        <v>44251</v>
      </c>
      <c r="J85" s="114"/>
      <c r="K85" s="114"/>
      <c r="L85" s="114"/>
    </row>
    <row r="86" spans="1:12" ht="12.75" customHeight="1" x14ac:dyDescent="0.2">
      <c r="A86" s="244"/>
      <c r="B86" s="197" t="s">
        <v>102</v>
      </c>
      <c r="C86" s="198"/>
      <c r="D86" s="123" t="s">
        <v>103</v>
      </c>
      <c r="E86" s="237">
        <f t="shared" ref="E86:E87" si="17">F86-1</f>
        <v>44236</v>
      </c>
      <c r="F86" s="237">
        <v>44237</v>
      </c>
      <c r="G86" s="95">
        <v>44241</v>
      </c>
      <c r="H86" s="108">
        <v>44264</v>
      </c>
      <c r="J86" s="114"/>
      <c r="K86" s="114"/>
      <c r="L86" s="114"/>
    </row>
    <row r="87" spans="1:12" ht="12.75" customHeight="1" x14ac:dyDescent="0.2">
      <c r="A87" s="244"/>
      <c r="B87" s="197" t="s">
        <v>78</v>
      </c>
      <c r="C87" s="198"/>
      <c r="D87" s="123" t="s">
        <v>76</v>
      </c>
      <c r="E87" s="237">
        <f t="shared" si="17"/>
        <v>44244</v>
      </c>
      <c r="F87" s="237">
        <v>44245</v>
      </c>
      <c r="G87" s="95">
        <v>44250</v>
      </c>
      <c r="H87" s="108">
        <v>44276</v>
      </c>
      <c r="J87" s="114"/>
      <c r="K87" s="114"/>
      <c r="L87" s="114"/>
    </row>
    <row r="88" spans="1:12" ht="12.75" customHeight="1" x14ac:dyDescent="0.2">
      <c r="A88" s="244"/>
      <c r="B88" s="8" t="s">
        <v>10</v>
      </c>
      <c r="C88" s="8"/>
      <c r="D88" s="8"/>
      <c r="E88" s="8"/>
      <c r="F88" s="8"/>
      <c r="G88" s="2"/>
      <c r="H88" s="2"/>
      <c r="J88" s="114"/>
      <c r="K88" s="114"/>
      <c r="L88" s="114"/>
    </row>
    <row r="89" spans="1:12" ht="12.75" customHeight="1" x14ac:dyDescent="0.2">
      <c r="A89" s="244"/>
      <c r="B89" s="8"/>
      <c r="C89" s="8"/>
      <c r="D89" s="8"/>
      <c r="E89" s="8"/>
      <c r="F89" s="8"/>
      <c r="G89" s="2"/>
      <c r="H89" s="2"/>
      <c r="J89" s="114"/>
      <c r="K89" s="114"/>
      <c r="L89" s="114"/>
    </row>
    <row r="90" spans="1:12" ht="12.75" customHeight="1" x14ac:dyDescent="0.2">
      <c r="A90" s="244"/>
      <c r="B90" s="8"/>
      <c r="C90" s="8"/>
      <c r="D90" s="8"/>
      <c r="E90" s="8"/>
      <c r="F90" s="8"/>
      <c r="G90" s="2"/>
      <c r="H90" s="2"/>
      <c r="J90" s="114"/>
      <c r="K90" s="114"/>
      <c r="L90" s="114"/>
    </row>
    <row r="91" spans="1:12" ht="12.75" customHeight="1" x14ac:dyDescent="0.25">
      <c r="A91" s="244"/>
      <c r="B91" s="203" t="s">
        <v>49</v>
      </c>
      <c r="C91" s="203"/>
      <c r="D91" s="203"/>
      <c r="E91" s="203"/>
      <c r="F91" s="203"/>
      <c r="G91" s="9"/>
      <c r="H91" s="14" t="s">
        <v>12</v>
      </c>
      <c r="I91" s="39"/>
      <c r="J91" s="114"/>
      <c r="K91" s="114"/>
      <c r="L91" s="114"/>
    </row>
    <row r="92" spans="1:12" ht="12.75" customHeight="1" x14ac:dyDescent="0.2">
      <c r="A92" s="244"/>
      <c r="B92" s="201" t="s">
        <v>3</v>
      </c>
      <c r="C92" s="202"/>
      <c r="D92" s="80" t="s">
        <v>1</v>
      </c>
      <c r="E92" s="76" t="s">
        <v>16</v>
      </c>
      <c r="F92" s="77" t="s">
        <v>17</v>
      </c>
      <c r="G92" s="78" t="s">
        <v>2</v>
      </c>
      <c r="H92" s="81" t="s">
        <v>51</v>
      </c>
      <c r="I92" s="80" t="s">
        <v>52</v>
      </c>
      <c r="J92" s="114"/>
      <c r="K92" s="114"/>
      <c r="L92" s="114"/>
    </row>
    <row r="93" spans="1:12" ht="12.75" customHeight="1" x14ac:dyDescent="0.2">
      <c r="A93" s="244"/>
      <c r="B93" s="186" t="s">
        <v>124</v>
      </c>
      <c r="C93" s="147"/>
      <c r="D93" s="105" t="s">
        <v>85</v>
      </c>
      <c r="E93" s="40">
        <f>F93-2</f>
        <v>44223</v>
      </c>
      <c r="F93" s="40">
        <v>44225</v>
      </c>
      <c r="G93" s="40">
        <v>44234</v>
      </c>
      <c r="H93" s="106">
        <v>44262</v>
      </c>
      <c r="I93" s="40">
        <v>44264</v>
      </c>
      <c r="J93" s="114"/>
      <c r="K93" s="114"/>
      <c r="L93" s="114"/>
    </row>
    <row r="94" spans="1:12" ht="12.75" customHeight="1" x14ac:dyDescent="0.2">
      <c r="A94" s="244"/>
      <c r="B94" s="128" t="s">
        <v>89</v>
      </c>
      <c r="C94" s="129"/>
      <c r="D94" s="105" t="s">
        <v>126</v>
      </c>
      <c r="E94" s="40">
        <f>F94-2</f>
        <v>44248</v>
      </c>
      <c r="F94" s="40">
        <v>44250</v>
      </c>
      <c r="G94" s="40">
        <v>44258</v>
      </c>
      <c r="H94" s="106">
        <v>44277</v>
      </c>
      <c r="I94" s="40"/>
      <c r="J94" s="114"/>
      <c r="K94" s="114"/>
      <c r="L94" s="114"/>
    </row>
    <row r="95" spans="1:12" ht="12.75" customHeight="1" x14ac:dyDescent="0.2">
      <c r="A95" s="244"/>
      <c r="B95" s="186" t="s">
        <v>125</v>
      </c>
      <c r="C95" s="124"/>
      <c r="D95" s="105" t="s">
        <v>127</v>
      </c>
      <c r="E95" s="40">
        <f>F95-2</f>
        <v>44258</v>
      </c>
      <c r="F95" s="40">
        <v>44260</v>
      </c>
      <c r="G95" s="40">
        <v>44269</v>
      </c>
      <c r="H95" s="106">
        <v>44294</v>
      </c>
      <c r="I95" s="40">
        <v>44296</v>
      </c>
      <c r="J95" s="114"/>
      <c r="K95" s="114"/>
      <c r="L95" s="114"/>
    </row>
    <row r="96" spans="1:12" ht="12.75" customHeight="1" x14ac:dyDescent="0.2">
      <c r="A96" s="244"/>
      <c r="B96" s="21"/>
      <c r="C96" s="21"/>
      <c r="D96" s="103"/>
      <c r="E96" s="47"/>
      <c r="F96" s="47"/>
      <c r="G96" s="47"/>
      <c r="H96" s="47"/>
      <c r="I96" s="47"/>
      <c r="J96" s="114"/>
      <c r="K96" s="114"/>
      <c r="L96" s="114"/>
    </row>
    <row r="97" spans="1:12" ht="12.75" customHeight="1" x14ac:dyDescent="0.2">
      <c r="A97" s="244"/>
      <c r="F97" s="15"/>
      <c r="G97" s="15"/>
      <c r="J97" s="114"/>
      <c r="K97" s="114"/>
      <c r="L97" s="114"/>
    </row>
    <row r="98" spans="1:12" ht="12.75" customHeight="1" x14ac:dyDescent="0.25">
      <c r="A98" s="244"/>
      <c r="B98" s="203" t="s">
        <v>50</v>
      </c>
      <c r="C98" s="203"/>
      <c r="D98" s="203"/>
      <c r="E98" s="203"/>
      <c r="F98" s="203"/>
      <c r="G98" s="130"/>
      <c r="H98" s="132"/>
      <c r="I98" s="131"/>
      <c r="J98" s="114"/>
      <c r="K98" s="114"/>
      <c r="L98" s="114"/>
    </row>
    <row r="99" spans="1:12" ht="12.75" customHeight="1" x14ac:dyDescent="0.2">
      <c r="A99" s="244"/>
      <c r="B99" s="201" t="s">
        <v>3</v>
      </c>
      <c r="C99" s="202"/>
      <c r="D99" s="80" t="s">
        <v>1</v>
      </c>
      <c r="E99" s="76" t="s">
        <v>16</v>
      </c>
      <c r="F99" s="77" t="s">
        <v>17</v>
      </c>
      <c r="G99" s="78" t="s">
        <v>2</v>
      </c>
      <c r="H99" s="80" t="s">
        <v>53</v>
      </c>
      <c r="I99" s="80" t="s">
        <v>54</v>
      </c>
      <c r="J99" s="114"/>
      <c r="K99" s="114"/>
      <c r="L99" s="114"/>
    </row>
    <row r="100" spans="1:12" ht="12.75" customHeight="1" x14ac:dyDescent="0.2">
      <c r="A100" s="244"/>
      <c r="B100" s="195" t="s">
        <v>73</v>
      </c>
      <c r="C100" s="195"/>
      <c r="D100" s="51" t="s">
        <v>104</v>
      </c>
      <c r="E100" s="40">
        <f>F100-2</f>
        <v>44237</v>
      </c>
      <c r="F100" s="40">
        <v>44239</v>
      </c>
      <c r="G100" s="40">
        <v>44247</v>
      </c>
      <c r="H100" s="137">
        <v>44262</v>
      </c>
      <c r="I100" s="40">
        <v>44263</v>
      </c>
      <c r="J100" s="114"/>
      <c r="K100" s="114"/>
      <c r="L100" s="114"/>
    </row>
    <row r="101" spans="1:12" ht="12.75" customHeight="1" x14ac:dyDescent="0.2">
      <c r="A101" s="244"/>
      <c r="B101" s="195" t="s">
        <v>72</v>
      </c>
      <c r="C101" s="195"/>
      <c r="D101" s="51" t="s">
        <v>123</v>
      </c>
      <c r="E101" s="40">
        <f>F101-2</f>
        <v>44256</v>
      </c>
      <c r="F101" s="40">
        <v>44258</v>
      </c>
      <c r="G101" s="40">
        <v>44266</v>
      </c>
      <c r="H101" s="137">
        <v>44280</v>
      </c>
      <c r="I101" s="40">
        <v>44282</v>
      </c>
      <c r="J101" s="114"/>
      <c r="K101" s="114"/>
      <c r="L101" s="114"/>
    </row>
    <row r="102" spans="1:12" ht="12.75" customHeight="1" x14ac:dyDescent="0.2">
      <c r="A102" s="244"/>
      <c r="B102" s="194"/>
      <c r="C102" s="194"/>
      <c r="D102" s="194"/>
      <c r="E102" s="194"/>
      <c r="F102" s="194"/>
      <c r="G102" s="194"/>
      <c r="H102" s="194"/>
      <c r="I102" s="194"/>
      <c r="J102" s="114"/>
      <c r="K102" s="114"/>
      <c r="L102" s="114"/>
    </row>
    <row r="103" spans="1:12" ht="12.75" customHeight="1" x14ac:dyDescent="0.2">
      <c r="A103" s="244"/>
      <c r="B103" s="119"/>
      <c r="C103" s="119"/>
      <c r="D103" s="120"/>
      <c r="E103" s="114"/>
      <c r="F103" s="114"/>
      <c r="G103" s="114"/>
      <c r="H103" s="114"/>
      <c r="I103" s="114"/>
      <c r="J103" s="114"/>
      <c r="K103" s="114"/>
      <c r="L103" s="114"/>
    </row>
    <row r="104" spans="1:12" ht="12.75" customHeight="1" x14ac:dyDescent="0.2">
      <c r="A104" s="244"/>
      <c r="B104" s="119"/>
      <c r="C104" s="119"/>
      <c r="D104" s="120"/>
      <c r="E104" s="114"/>
      <c r="F104" s="114"/>
      <c r="G104" s="114"/>
      <c r="H104" s="122"/>
      <c r="I104" s="114"/>
      <c r="J104" s="114"/>
      <c r="K104" s="114"/>
      <c r="L104" s="114"/>
    </row>
    <row r="105" spans="1:12" ht="12.75" customHeight="1" x14ac:dyDescent="0.2">
      <c r="A105" s="244"/>
      <c r="B105" s="115"/>
      <c r="C105" s="115"/>
      <c r="D105" s="116"/>
      <c r="E105" s="117"/>
      <c r="F105" s="117"/>
      <c r="G105" s="117"/>
      <c r="H105" s="117"/>
      <c r="I105" s="114"/>
      <c r="J105" s="114"/>
      <c r="K105" s="114"/>
      <c r="L105" s="114"/>
    </row>
    <row r="106" spans="1:12" ht="12.75" customHeight="1" x14ac:dyDescent="0.2">
      <c r="A106" s="244"/>
      <c r="B106" s="115"/>
      <c r="C106" s="115"/>
      <c r="D106" s="116"/>
      <c r="E106" s="117"/>
      <c r="F106" s="117"/>
      <c r="G106" s="117"/>
      <c r="H106" s="117"/>
      <c r="I106" s="114"/>
      <c r="J106" s="114"/>
      <c r="K106" s="114"/>
      <c r="L106" s="114"/>
    </row>
    <row r="107" spans="1:12" ht="12.75" customHeight="1" x14ac:dyDescent="0.2">
      <c r="A107" s="244"/>
      <c r="B107" s="115"/>
      <c r="C107" s="115"/>
      <c r="D107" s="116"/>
      <c r="E107" s="117"/>
      <c r="F107" s="117"/>
      <c r="G107" s="117"/>
      <c r="H107" s="117"/>
      <c r="I107" s="114"/>
      <c r="J107" s="114"/>
      <c r="K107" s="114"/>
      <c r="L107" s="114"/>
    </row>
    <row r="108" spans="1:12" ht="12.75" customHeight="1" x14ac:dyDescent="0.25">
      <c r="B108" s="217" t="s">
        <v>57</v>
      </c>
      <c r="C108" s="217"/>
      <c r="D108" s="217"/>
      <c r="E108" s="217"/>
      <c r="F108" s="2"/>
      <c r="K108" s="104"/>
      <c r="L108" s="21"/>
    </row>
    <row r="109" spans="1:12" ht="12.75" customHeight="1" x14ac:dyDescent="0.2">
      <c r="B109" s="218" t="s">
        <v>3</v>
      </c>
      <c r="C109" s="218"/>
      <c r="D109" s="75" t="s">
        <v>1</v>
      </c>
      <c r="E109" s="76" t="s">
        <v>16</v>
      </c>
      <c r="F109" s="77" t="s">
        <v>17</v>
      </c>
      <c r="G109" s="78" t="s">
        <v>2</v>
      </c>
      <c r="H109" s="75" t="s">
        <v>6</v>
      </c>
      <c r="I109" s="75" t="s">
        <v>29</v>
      </c>
      <c r="J109" s="75" t="s">
        <v>25</v>
      </c>
    </row>
    <row r="110" spans="1:12" ht="12.75" customHeight="1" x14ac:dyDescent="0.2">
      <c r="B110" s="215" t="str">
        <f>B53</f>
        <v>AL RAWDAH</v>
      </c>
      <c r="C110" s="216"/>
      <c r="D110" s="51" t="str">
        <f t="shared" ref="D110:G111" si="18">D53</f>
        <v>2000N</v>
      </c>
      <c r="E110" s="40">
        <f t="shared" si="18"/>
        <v>44205</v>
      </c>
      <c r="F110" s="40">
        <f t="shared" si="18"/>
        <v>44207</v>
      </c>
      <c r="G110" s="40">
        <f t="shared" si="18"/>
        <v>44219</v>
      </c>
      <c r="H110" s="40">
        <f t="shared" ref="H110:H112" si="19">G110+22</f>
        <v>44241</v>
      </c>
      <c r="I110" s="40">
        <f t="shared" ref="I110:I113" si="20">G110+22</f>
        <v>44241</v>
      </c>
      <c r="J110" s="40">
        <f t="shared" ref="J110:J113" si="21">G110+22</f>
        <v>44241</v>
      </c>
    </row>
    <row r="111" spans="1:12" ht="12.75" customHeight="1" x14ac:dyDescent="0.2">
      <c r="B111" s="215" t="str">
        <f>B54</f>
        <v>OOCL NORFOLK</v>
      </c>
      <c r="C111" s="216"/>
      <c r="D111" s="51" t="str">
        <f t="shared" si="18"/>
        <v>233N</v>
      </c>
      <c r="E111" s="40">
        <f t="shared" si="18"/>
        <v>44228</v>
      </c>
      <c r="F111" s="40">
        <f t="shared" si="18"/>
        <v>44230</v>
      </c>
      <c r="G111" s="40">
        <f t="shared" si="18"/>
        <v>44234</v>
      </c>
      <c r="H111" s="40">
        <f t="shared" si="19"/>
        <v>44256</v>
      </c>
      <c r="I111" s="40">
        <f t="shared" si="20"/>
        <v>44256</v>
      </c>
      <c r="J111" s="40">
        <f t="shared" si="21"/>
        <v>44256</v>
      </c>
    </row>
    <row r="112" spans="1:12" ht="12.75" customHeight="1" x14ac:dyDescent="0.2">
      <c r="B112" s="215" t="str">
        <f>B55</f>
        <v>VENETIA</v>
      </c>
      <c r="C112" s="216"/>
      <c r="D112" s="51" t="str">
        <f t="shared" ref="D112:G113" si="22">D55</f>
        <v>2007N</v>
      </c>
      <c r="E112" s="40">
        <f t="shared" si="22"/>
        <v>44236</v>
      </c>
      <c r="F112" s="40">
        <f t="shared" si="22"/>
        <v>44238</v>
      </c>
      <c r="G112" s="40">
        <f t="shared" si="22"/>
        <v>44242</v>
      </c>
      <c r="H112" s="40">
        <f t="shared" si="19"/>
        <v>44264</v>
      </c>
      <c r="I112" s="40">
        <f t="shared" si="20"/>
        <v>44264</v>
      </c>
      <c r="J112" s="40">
        <f t="shared" si="21"/>
        <v>44264</v>
      </c>
    </row>
    <row r="113" spans="1:12" ht="12.75" customHeight="1" x14ac:dyDescent="0.2">
      <c r="B113" s="215" t="str">
        <f>B56</f>
        <v>HOLSATIA</v>
      </c>
      <c r="C113" s="216"/>
      <c r="D113" s="51" t="str">
        <f t="shared" si="22"/>
        <v>2005N</v>
      </c>
      <c r="E113" s="40">
        <f t="shared" si="22"/>
        <v>44243</v>
      </c>
      <c r="F113" s="40">
        <f t="shared" si="22"/>
        <v>44245</v>
      </c>
      <c r="G113" s="40">
        <f t="shared" si="22"/>
        <v>44249</v>
      </c>
      <c r="H113" s="40">
        <f>G113+22</f>
        <v>44271</v>
      </c>
      <c r="I113" s="40">
        <f t="shared" si="20"/>
        <v>44271</v>
      </c>
      <c r="J113" s="40">
        <f t="shared" si="21"/>
        <v>44271</v>
      </c>
    </row>
    <row r="114" spans="1:12" s="152" customFormat="1" ht="12.75" customHeight="1" x14ac:dyDescent="0.2">
      <c r="A114" s="134"/>
      <c r="B114" s="223" t="str">
        <f>B58</f>
        <v>NORTHERN JAGUAR</v>
      </c>
      <c r="C114" s="226"/>
      <c r="D114" s="177" t="str">
        <f>D58</f>
        <v>107N</v>
      </c>
      <c r="E114" s="137">
        <f t="shared" ref="D114:G118" si="23">E58</f>
        <v>44255</v>
      </c>
      <c r="F114" s="137">
        <f t="shared" si="23"/>
        <v>44257</v>
      </c>
      <c r="G114" s="137">
        <f t="shared" si="23"/>
        <v>44263</v>
      </c>
      <c r="H114" s="137">
        <f t="shared" ref="H114:H116" si="24">G114+22</f>
        <v>44285</v>
      </c>
      <c r="I114" s="137">
        <f t="shared" ref="I114:I116" si="25">G114+22</f>
        <v>44285</v>
      </c>
      <c r="J114" s="137">
        <f t="shared" ref="J114:J116" si="26">G114+22</f>
        <v>44285</v>
      </c>
      <c r="K114" s="148"/>
      <c r="L114" s="153"/>
    </row>
    <row r="115" spans="1:12" ht="12.75" customHeight="1" x14ac:dyDescent="0.2">
      <c r="B115" s="215" t="str">
        <f t="shared" ref="B115:B117" si="27">B59</f>
        <v>OOCL NORFOLK</v>
      </c>
      <c r="C115" s="225"/>
      <c r="D115" s="51" t="str">
        <f t="shared" si="23"/>
        <v>234N</v>
      </c>
      <c r="E115" s="40">
        <f t="shared" si="23"/>
        <v>44257</v>
      </c>
      <c r="F115" s="40">
        <f t="shared" si="23"/>
        <v>44259</v>
      </c>
      <c r="G115" s="40">
        <f t="shared" si="23"/>
        <v>44263</v>
      </c>
      <c r="H115" s="40">
        <f t="shared" si="24"/>
        <v>44285</v>
      </c>
      <c r="I115" s="40">
        <f t="shared" si="25"/>
        <v>44285</v>
      </c>
      <c r="J115" s="40">
        <f t="shared" si="26"/>
        <v>44285</v>
      </c>
    </row>
    <row r="116" spans="1:12" ht="12.75" customHeight="1" x14ac:dyDescent="0.2">
      <c r="B116" s="215" t="str">
        <f t="shared" si="27"/>
        <v>CMA CGM BELLINI</v>
      </c>
      <c r="C116" s="225"/>
      <c r="D116" s="51" t="str">
        <f t="shared" si="23"/>
        <v>109N</v>
      </c>
      <c r="E116" s="40">
        <f t="shared" si="23"/>
        <v>44264</v>
      </c>
      <c r="F116" s="40">
        <f t="shared" si="23"/>
        <v>44266</v>
      </c>
      <c r="G116" s="40">
        <f t="shared" si="23"/>
        <v>44270</v>
      </c>
      <c r="H116" s="40">
        <f t="shared" si="24"/>
        <v>44292</v>
      </c>
      <c r="I116" s="40">
        <f t="shared" si="25"/>
        <v>44292</v>
      </c>
      <c r="J116" s="40">
        <f t="shared" si="26"/>
        <v>44292</v>
      </c>
    </row>
    <row r="117" spans="1:12" s="152" customFormat="1" ht="12.75" customHeight="1" x14ac:dyDescent="0.2">
      <c r="A117" s="134"/>
      <c r="B117" s="223" t="str">
        <f t="shared" si="27"/>
        <v>VENETIA</v>
      </c>
      <c r="C117" s="226"/>
      <c r="D117" s="177" t="str">
        <f t="shared" si="23"/>
        <v>2012N</v>
      </c>
      <c r="E117" s="137">
        <f t="shared" si="23"/>
        <v>44271</v>
      </c>
      <c r="F117" s="137">
        <f t="shared" si="23"/>
        <v>44273</v>
      </c>
      <c r="G117" s="137">
        <f t="shared" si="23"/>
        <v>44277</v>
      </c>
      <c r="H117" s="137">
        <f t="shared" ref="H117:H118" si="28">G117+22</f>
        <v>44299</v>
      </c>
      <c r="I117" s="137">
        <f t="shared" ref="I117:I118" si="29">G117+22</f>
        <v>44299</v>
      </c>
      <c r="J117" s="137">
        <f t="shared" ref="J117:J118" si="30">G117+22</f>
        <v>44299</v>
      </c>
      <c r="K117" s="148"/>
      <c r="L117" s="153"/>
    </row>
    <row r="118" spans="1:12" ht="12.75" customHeight="1" x14ac:dyDescent="0.2">
      <c r="B118" s="215" t="str">
        <f>B62</f>
        <v>HOLSATIA</v>
      </c>
      <c r="C118" s="225"/>
      <c r="D118" s="51" t="str">
        <f t="shared" si="23"/>
        <v>2010N</v>
      </c>
      <c r="E118" s="40">
        <f t="shared" si="23"/>
        <v>44278</v>
      </c>
      <c r="F118" s="40">
        <f t="shared" si="23"/>
        <v>44280</v>
      </c>
      <c r="G118" s="40">
        <f t="shared" si="23"/>
        <v>44284</v>
      </c>
      <c r="H118" s="40">
        <f t="shared" si="28"/>
        <v>44306</v>
      </c>
      <c r="I118" s="40">
        <f t="shared" si="29"/>
        <v>44306</v>
      </c>
      <c r="J118" s="40">
        <f t="shared" si="30"/>
        <v>44306</v>
      </c>
      <c r="L118" s="109"/>
    </row>
    <row r="119" spans="1:12" ht="12.75" customHeight="1" x14ac:dyDescent="0.2">
      <c r="B119" s="21"/>
      <c r="C119" s="21"/>
      <c r="D119" s="50"/>
      <c r="E119" s="47"/>
      <c r="F119" s="47"/>
      <c r="G119" s="47"/>
      <c r="H119" s="47"/>
      <c r="I119" s="47"/>
      <c r="J119" s="47"/>
    </row>
    <row r="120" spans="1:12" ht="12.75" customHeight="1" x14ac:dyDescent="0.2">
      <c r="B120" s="16"/>
      <c r="C120" s="15"/>
      <c r="D120" s="17"/>
      <c r="E120" s="18"/>
      <c r="F120" s="18"/>
      <c r="G120" s="18"/>
      <c r="H120" s="18"/>
    </row>
    <row r="121" spans="1:12" ht="12.75" customHeight="1" x14ac:dyDescent="0.25">
      <c r="B121" s="203" t="s">
        <v>40</v>
      </c>
      <c r="C121" s="203"/>
      <c r="D121" s="203"/>
      <c r="E121" s="203"/>
      <c r="F121" s="19"/>
      <c r="G121" s="6"/>
      <c r="H121" s="6"/>
    </row>
    <row r="122" spans="1:12" ht="12.75" customHeight="1" x14ac:dyDescent="0.2">
      <c r="B122" s="219" t="s">
        <v>3</v>
      </c>
      <c r="C122" s="220"/>
      <c r="D122" s="75" t="s">
        <v>1</v>
      </c>
      <c r="E122" s="76" t="s">
        <v>16</v>
      </c>
      <c r="F122" s="77" t="s">
        <v>17</v>
      </c>
      <c r="G122" s="78" t="s">
        <v>2</v>
      </c>
      <c r="H122" s="75" t="s">
        <v>31</v>
      </c>
      <c r="I122" s="75" t="s">
        <v>24</v>
      </c>
    </row>
    <row r="123" spans="1:12" ht="12.75" customHeight="1" x14ac:dyDescent="0.2">
      <c r="B123" s="215" t="str">
        <f>B53</f>
        <v>AL RAWDAH</v>
      </c>
      <c r="C123" s="216"/>
      <c r="D123" s="51" t="str">
        <f t="shared" ref="D123:G124" si="31">D53</f>
        <v>2000N</v>
      </c>
      <c r="E123" s="40">
        <f t="shared" si="31"/>
        <v>44205</v>
      </c>
      <c r="F123" s="40">
        <f t="shared" si="31"/>
        <v>44207</v>
      </c>
      <c r="G123" s="40">
        <f t="shared" si="31"/>
        <v>44219</v>
      </c>
      <c r="H123" s="40">
        <f t="shared" ref="H123:H131" si="32">G123+32</f>
        <v>44251</v>
      </c>
      <c r="I123" s="40">
        <f t="shared" ref="I123:I126" si="33">G123+24</f>
        <v>44243</v>
      </c>
    </row>
    <row r="124" spans="1:12" ht="12.75" customHeight="1" x14ac:dyDescent="0.2">
      <c r="B124" s="215" t="str">
        <f>B54</f>
        <v>OOCL NORFOLK</v>
      </c>
      <c r="C124" s="216"/>
      <c r="D124" s="51" t="str">
        <f t="shared" si="31"/>
        <v>233N</v>
      </c>
      <c r="E124" s="40">
        <f t="shared" si="31"/>
        <v>44228</v>
      </c>
      <c r="F124" s="40">
        <f t="shared" si="31"/>
        <v>44230</v>
      </c>
      <c r="G124" s="40">
        <f t="shared" si="31"/>
        <v>44234</v>
      </c>
      <c r="H124" s="40">
        <f t="shared" si="32"/>
        <v>44266</v>
      </c>
      <c r="I124" s="40">
        <f t="shared" si="33"/>
        <v>44258</v>
      </c>
    </row>
    <row r="125" spans="1:12" ht="12.75" customHeight="1" x14ac:dyDescent="0.2">
      <c r="B125" s="215" t="str">
        <f>B55</f>
        <v>VENETIA</v>
      </c>
      <c r="C125" s="216"/>
      <c r="D125" s="51" t="str">
        <f t="shared" ref="D125:G126" si="34">D55</f>
        <v>2007N</v>
      </c>
      <c r="E125" s="40">
        <f t="shared" si="34"/>
        <v>44236</v>
      </c>
      <c r="F125" s="40">
        <f t="shared" si="34"/>
        <v>44238</v>
      </c>
      <c r="G125" s="40">
        <f t="shared" si="34"/>
        <v>44242</v>
      </c>
      <c r="H125" s="40">
        <f t="shared" si="32"/>
        <v>44274</v>
      </c>
      <c r="I125" s="40">
        <f t="shared" si="33"/>
        <v>44266</v>
      </c>
    </row>
    <row r="126" spans="1:12" ht="12.75" customHeight="1" x14ac:dyDescent="0.2">
      <c r="B126" s="215" t="str">
        <f>B56</f>
        <v>HOLSATIA</v>
      </c>
      <c r="C126" s="216"/>
      <c r="D126" s="51" t="str">
        <f t="shared" si="34"/>
        <v>2005N</v>
      </c>
      <c r="E126" s="40">
        <f t="shared" si="34"/>
        <v>44243</v>
      </c>
      <c r="F126" s="40">
        <f t="shared" si="34"/>
        <v>44245</v>
      </c>
      <c r="G126" s="40">
        <f t="shared" si="34"/>
        <v>44249</v>
      </c>
      <c r="H126" s="40">
        <f t="shared" si="32"/>
        <v>44281</v>
      </c>
      <c r="I126" s="40">
        <f t="shared" si="33"/>
        <v>44273</v>
      </c>
    </row>
    <row r="127" spans="1:12" s="152" customFormat="1" ht="12.75" customHeight="1" x14ac:dyDescent="0.2">
      <c r="A127" s="134"/>
      <c r="B127" s="223" t="str">
        <f>B58</f>
        <v>NORTHERN JAGUAR</v>
      </c>
      <c r="C127" s="224"/>
      <c r="D127" s="177" t="str">
        <f>D58</f>
        <v>107N</v>
      </c>
      <c r="E127" s="137">
        <f t="shared" ref="D127:G131" si="35">E58</f>
        <v>44255</v>
      </c>
      <c r="F127" s="137">
        <f t="shared" si="35"/>
        <v>44257</v>
      </c>
      <c r="G127" s="137">
        <f t="shared" si="35"/>
        <v>44263</v>
      </c>
      <c r="H127" s="137">
        <f t="shared" si="32"/>
        <v>44295</v>
      </c>
      <c r="I127" s="137">
        <f t="shared" ref="I127:I129" si="36">G127+24</f>
        <v>44287</v>
      </c>
      <c r="K127" s="148"/>
      <c r="L127" s="153"/>
    </row>
    <row r="128" spans="1:12" ht="12.75" customHeight="1" x14ac:dyDescent="0.2">
      <c r="B128" s="215" t="str">
        <f t="shared" ref="B128:B130" si="37">B59</f>
        <v>OOCL NORFOLK</v>
      </c>
      <c r="C128" s="216"/>
      <c r="D128" s="51" t="str">
        <f t="shared" si="35"/>
        <v>234N</v>
      </c>
      <c r="E128" s="40">
        <f t="shared" si="35"/>
        <v>44257</v>
      </c>
      <c r="F128" s="40">
        <f t="shared" si="35"/>
        <v>44259</v>
      </c>
      <c r="G128" s="40">
        <f t="shared" si="35"/>
        <v>44263</v>
      </c>
      <c r="H128" s="40">
        <f t="shared" si="32"/>
        <v>44295</v>
      </c>
      <c r="I128" s="40">
        <f t="shared" si="36"/>
        <v>44287</v>
      </c>
    </row>
    <row r="129" spans="1:12" ht="12.75" customHeight="1" x14ac:dyDescent="0.2">
      <c r="B129" s="215" t="str">
        <f t="shared" si="37"/>
        <v>CMA CGM BELLINI</v>
      </c>
      <c r="C129" s="216"/>
      <c r="D129" s="51" t="str">
        <f t="shared" si="35"/>
        <v>109N</v>
      </c>
      <c r="E129" s="40">
        <f t="shared" si="35"/>
        <v>44264</v>
      </c>
      <c r="F129" s="40">
        <f t="shared" si="35"/>
        <v>44266</v>
      </c>
      <c r="G129" s="40">
        <f t="shared" si="35"/>
        <v>44270</v>
      </c>
      <c r="H129" s="40">
        <f t="shared" si="32"/>
        <v>44302</v>
      </c>
      <c r="I129" s="40">
        <f t="shared" si="36"/>
        <v>44294</v>
      </c>
    </row>
    <row r="130" spans="1:12" s="152" customFormat="1" ht="12.75" customHeight="1" x14ac:dyDescent="0.2">
      <c r="A130" s="134"/>
      <c r="B130" s="223" t="str">
        <f t="shared" si="37"/>
        <v>VENETIA</v>
      </c>
      <c r="C130" s="224"/>
      <c r="D130" s="177" t="str">
        <f t="shared" si="35"/>
        <v>2012N</v>
      </c>
      <c r="E130" s="137">
        <f t="shared" si="35"/>
        <v>44271</v>
      </c>
      <c r="F130" s="137">
        <f t="shared" si="35"/>
        <v>44273</v>
      </c>
      <c r="G130" s="137">
        <f t="shared" si="35"/>
        <v>44277</v>
      </c>
      <c r="H130" s="137">
        <f t="shared" si="32"/>
        <v>44309</v>
      </c>
      <c r="I130" s="137">
        <f t="shared" ref="I130:I131" si="38">G130+24</f>
        <v>44301</v>
      </c>
      <c r="K130" s="148"/>
      <c r="L130" s="153"/>
    </row>
    <row r="131" spans="1:12" ht="12.75" customHeight="1" x14ac:dyDescent="0.2">
      <c r="B131" s="215" t="str">
        <f>B62</f>
        <v>HOLSATIA</v>
      </c>
      <c r="C131" s="216"/>
      <c r="D131" s="51" t="str">
        <f t="shared" si="35"/>
        <v>2010N</v>
      </c>
      <c r="E131" s="40">
        <f t="shared" si="35"/>
        <v>44278</v>
      </c>
      <c r="F131" s="40">
        <f t="shared" si="35"/>
        <v>44280</v>
      </c>
      <c r="G131" s="40">
        <f t="shared" si="35"/>
        <v>44284</v>
      </c>
      <c r="H131" s="40">
        <f t="shared" si="32"/>
        <v>44316</v>
      </c>
      <c r="I131" s="40">
        <f t="shared" si="38"/>
        <v>44308</v>
      </c>
    </row>
    <row r="132" spans="1:12" ht="12.75" customHeight="1" x14ac:dyDescent="0.2">
      <c r="B132" s="21"/>
      <c r="C132" s="21"/>
      <c r="D132" s="103"/>
      <c r="E132" s="47"/>
      <c r="F132" s="47"/>
      <c r="G132" s="47"/>
      <c r="H132" s="47"/>
      <c r="I132" s="47"/>
    </row>
    <row r="133" spans="1:12" ht="12.75" customHeight="1" x14ac:dyDescent="0.2">
      <c r="B133" s="16"/>
      <c r="C133" s="15"/>
      <c r="D133" s="17"/>
      <c r="E133" s="18"/>
      <c r="F133" s="18"/>
      <c r="G133" s="18"/>
      <c r="H133" s="18"/>
    </row>
    <row r="134" spans="1:12" ht="12.75" customHeight="1" x14ac:dyDescent="0.25">
      <c r="B134" s="203" t="s">
        <v>35</v>
      </c>
      <c r="C134" s="203"/>
      <c r="D134" s="203"/>
      <c r="E134" s="203"/>
      <c r="F134" s="11"/>
      <c r="G134" s="6"/>
      <c r="H134" s="6"/>
    </row>
    <row r="135" spans="1:12" ht="12.75" customHeight="1" x14ac:dyDescent="0.2">
      <c r="B135" s="201" t="s">
        <v>3</v>
      </c>
      <c r="C135" s="202"/>
      <c r="D135" s="75" t="s">
        <v>1</v>
      </c>
      <c r="E135" s="76" t="s">
        <v>16</v>
      </c>
      <c r="F135" s="77" t="s">
        <v>17</v>
      </c>
      <c r="G135" s="78" t="s">
        <v>2</v>
      </c>
      <c r="H135" s="77" t="s">
        <v>8</v>
      </c>
      <c r="I135" s="75" t="s">
        <v>19</v>
      </c>
      <c r="J135" s="75" t="s">
        <v>30</v>
      </c>
      <c r="K135" s="34"/>
    </row>
    <row r="136" spans="1:12" ht="12.75" customHeight="1" x14ac:dyDescent="0.2">
      <c r="B136" s="29" t="str">
        <f t="shared" ref="B136:B142" si="39">B110</f>
        <v>AL RAWDAH</v>
      </c>
      <c r="C136" s="30"/>
      <c r="D136" s="28" t="str">
        <f t="shared" ref="D136:G142" si="40">D110</f>
        <v>2000N</v>
      </c>
      <c r="E136" s="40">
        <f t="shared" si="40"/>
        <v>44205</v>
      </c>
      <c r="F136" s="40">
        <f t="shared" si="40"/>
        <v>44207</v>
      </c>
      <c r="G136" s="40">
        <f t="shared" si="40"/>
        <v>44219</v>
      </c>
      <c r="H136" s="41">
        <f t="shared" ref="H136:H139" si="41">G136+32</f>
        <v>44251</v>
      </c>
      <c r="I136" s="40">
        <f t="shared" ref="I136:I139" si="42">G136+37</f>
        <v>44256</v>
      </c>
      <c r="J136" s="48">
        <f t="shared" ref="J136:J139" si="43">G136+42</f>
        <v>44261</v>
      </c>
      <c r="K136" s="35"/>
    </row>
    <row r="137" spans="1:12" ht="12.75" customHeight="1" x14ac:dyDescent="0.2">
      <c r="B137" s="29" t="str">
        <f t="shared" si="39"/>
        <v>OOCL NORFOLK</v>
      </c>
      <c r="C137" s="30"/>
      <c r="D137" s="28" t="str">
        <f t="shared" si="40"/>
        <v>233N</v>
      </c>
      <c r="E137" s="40">
        <f t="shared" si="40"/>
        <v>44228</v>
      </c>
      <c r="F137" s="40">
        <f t="shared" si="40"/>
        <v>44230</v>
      </c>
      <c r="G137" s="40">
        <f t="shared" si="40"/>
        <v>44234</v>
      </c>
      <c r="H137" s="41">
        <f t="shared" si="41"/>
        <v>44266</v>
      </c>
      <c r="I137" s="40">
        <f t="shared" si="42"/>
        <v>44271</v>
      </c>
      <c r="J137" s="48">
        <f t="shared" si="43"/>
        <v>44276</v>
      </c>
      <c r="K137" s="35"/>
    </row>
    <row r="138" spans="1:12" ht="12.75" customHeight="1" x14ac:dyDescent="0.2">
      <c r="B138" s="29" t="str">
        <f t="shared" si="39"/>
        <v>VENETIA</v>
      </c>
      <c r="C138" s="30"/>
      <c r="D138" s="28" t="str">
        <f t="shared" si="40"/>
        <v>2007N</v>
      </c>
      <c r="E138" s="40">
        <f t="shared" si="40"/>
        <v>44236</v>
      </c>
      <c r="F138" s="40">
        <f t="shared" si="40"/>
        <v>44238</v>
      </c>
      <c r="G138" s="40">
        <f t="shared" si="40"/>
        <v>44242</v>
      </c>
      <c r="H138" s="41">
        <f t="shared" si="41"/>
        <v>44274</v>
      </c>
      <c r="I138" s="40">
        <f t="shared" si="42"/>
        <v>44279</v>
      </c>
      <c r="J138" s="48">
        <f t="shared" si="43"/>
        <v>44284</v>
      </c>
      <c r="K138" s="35"/>
    </row>
    <row r="139" spans="1:12" ht="12.75" customHeight="1" x14ac:dyDescent="0.2">
      <c r="B139" s="29" t="str">
        <f t="shared" si="39"/>
        <v>HOLSATIA</v>
      </c>
      <c r="C139" s="30"/>
      <c r="D139" s="28" t="str">
        <f t="shared" si="40"/>
        <v>2005N</v>
      </c>
      <c r="E139" s="40">
        <f t="shared" si="40"/>
        <v>44243</v>
      </c>
      <c r="F139" s="40">
        <f t="shared" si="40"/>
        <v>44245</v>
      </c>
      <c r="G139" s="40">
        <f t="shared" si="40"/>
        <v>44249</v>
      </c>
      <c r="H139" s="41">
        <f t="shared" si="41"/>
        <v>44281</v>
      </c>
      <c r="I139" s="40">
        <f t="shared" si="42"/>
        <v>44286</v>
      </c>
      <c r="J139" s="48">
        <f t="shared" si="43"/>
        <v>44291</v>
      </c>
      <c r="K139" s="35"/>
    </row>
    <row r="140" spans="1:12" s="152" customFormat="1" ht="12.75" customHeight="1" x14ac:dyDescent="0.2">
      <c r="A140" s="134"/>
      <c r="B140" s="228" t="str">
        <f t="shared" si="39"/>
        <v>NORTHERN JAGUAR</v>
      </c>
      <c r="C140" s="229"/>
      <c r="D140" s="177" t="str">
        <f t="shared" si="40"/>
        <v>107N</v>
      </c>
      <c r="E140" s="137">
        <f t="shared" si="40"/>
        <v>44255</v>
      </c>
      <c r="F140" s="137">
        <f t="shared" si="40"/>
        <v>44257</v>
      </c>
      <c r="G140" s="137">
        <f t="shared" si="40"/>
        <v>44263</v>
      </c>
      <c r="H140" s="178">
        <f t="shared" ref="H140:H142" si="44">G140+32</f>
        <v>44295</v>
      </c>
      <c r="I140" s="137">
        <f t="shared" ref="I140:I142" si="45">G140+37</f>
        <v>44300</v>
      </c>
      <c r="J140" s="137">
        <f t="shared" ref="J140:J142" si="46">G140+42</f>
        <v>44305</v>
      </c>
      <c r="K140" s="148"/>
      <c r="L140" s="153"/>
    </row>
    <row r="141" spans="1:12" ht="12.75" customHeight="1" x14ac:dyDescent="0.2">
      <c r="B141" s="230" t="str">
        <f t="shared" si="39"/>
        <v>OOCL NORFOLK</v>
      </c>
      <c r="C141" s="231"/>
      <c r="D141" s="27" t="str">
        <f t="shared" si="40"/>
        <v>234N</v>
      </c>
      <c r="E141" s="40">
        <f t="shared" si="40"/>
        <v>44257</v>
      </c>
      <c r="F141" s="40">
        <f t="shared" si="40"/>
        <v>44259</v>
      </c>
      <c r="G141" s="40">
        <f t="shared" si="40"/>
        <v>44263</v>
      </c>
      <c r="H141" s="41">
        <f t="shared" si="44"/>
        <v>44295</v>
      </c>
      <c r="I141" s="40">
        <f t="shared" si="45"/>
        <v>44300</v>
      </c>
      <c r="J141" s="48">
        <f t="shared" si="46"/>
        <v>44305</v>
      </c>
    </row>
    <row r="142" spans="1:12" ht="12.75" customHeight="1" x14ac:dyDescent="0.2">
      <c r="B142" s="29" t="str">
        <f t="shared" si="39"/>
        <v>CMA CGM BELLINI</v>
      </c>
      <c r="C142" s="30"/>
      <c r="D142" s="28" t="str">
        <f t="shared" si="40"/>
        <v>109N</v>
      </c>
      <c r="E142" s="40">
        <f t="shared" si="40"/>
        <v>44264</v>
      </c>
      <c r="F142" s="40">
        <f t="shared" si="40"/>
        <v>44266</v>
      </c>
      <c r="G142" s="40">
        <f t="shared" si="40"/>
        <v>44270</v>
      </c>
      <c r="H142" s="41">
        <f t="shared" si="44"/>
        <v>44302</v>
      </c>
      <c r="I142" s="40">
        <f t="shared" si="45"/>
        <v>44307</v>
      </c>
      <c r="J142" s="48">
        <f t="shared" si="46"/>
        <v>44312</v>
      </c>
    </row>
    <row r="143" spans="1:12" s="152" customFormat="1" ht="12.75" customHeight="1" x14ac:dyDescent="0.2">
      <c r="A143" s="134"/>
      <c r="B143" s="179" t="str">
        <f t="shared" ref="B143:B144" si="47">B117</f>
        <v>VENETIA</v>
      </c>
      <c r="C143" s="180"/>
      <c r="D143" s="181" t="str">
        <f t="shared" ref="D143:G143" si="48">D117</f>
        <v>2012N</v>
      </c>
      <c r="E143" s="137">
        <f t="shared" si="48"/>
        <v>44271</v>
      </c>
      <c r="F143" s="137">
        <f t="shared" si="48"/>
        <v>44273</v>
      </c>
      <c r="G143" s="137">
        <f t="shared" si="48"/>
        <v>44277</v>
      </c>
      <c r="H143" s="178">
        <f t="shared" ref="H143:H144" si="49">G143+32</f>
        <v>44309</v>
      </c>
      <c r="I143" s="137">
        <f t="shared" ref="I143:I144" si="50">G143+37</f>
        <v>44314</v>
      </c>
      <c r="J143" s="137">
        <f t="shared" ref="J143:J144" si="51">G143+42</f>
        <v>44319</v>
      </c>
      <c r="K143" s="148"/>
      <c r="L143" s="153"/>
    </row>
    <row r="144" spans="1:12" ht="12.75" customHeight="1" x14ac:dyDescent="0.2">
      <c r="B144" s="110" t="str">
        <f t="shared" si="47"/>
        <v>HOLSATIA</v>
      </c>
      <c r="C144" s="111"/>
      <c r="D144" s="28" t="str">
        <f t="shared" ref="D144:G144" si="52">D118</f>
        <v>2010N</v>
      </c>
      <c r="E144" s="40">
        <f t="shared" si="52"/>
        <v>44278</v>
      </c>
      <c r="F144" s="40">
        <f t="shared" si="52"/>
        <v>44280</v>
      </c>
      <c r="G144" s="40">
        <f t="shared" si="52"/>
        <v>44284</v>
      </c>
      <c r="H144" s="41">
        <f t="shared" si="49"/>
        <v>44316</v>
      </c>
      <c r="I144" s="40">
        <f t="shared" si="50"/>
        <v>44321</v>
      </c>
      <c r="J144" s="48">
        <f t="shared" si="51"/>
        <v>44326</v>
      </c>
      <c r="L144" s="109"/>
    </row>
    <row r="145" spans="1:12" ht="12.75" customHeight="1" x14ac:dyDescent="0.2">
      <c r="B145" s="15"/>
      <c r="C145" s="15"/>
      <c r="D145" s="8"/>
      <c r="E145" s="8"/>
      <c r="F145" s="2"/>
    </row>
    <row r="146" spans="1:12" ht="12.75" customHeight="1" x14ac:dyDescent="0.2">
      <c r="B146" s="8"/>
      <c r="C146" s="8"/>
      <c r="D146" s="8"/>
      <c r="E146" s="8"/>
      <c r="F146" s="8"/>
      <c r="G146" s="8"/>
      <c r="H146" s="8"/>
    </row>
    <row r="147" spans="1:12" ht="12.75" customHeight="1" x14ac:dyDescent="0.25">
      <c r="B147" s="203" t="s">
        <v>9</v>
      </c>
      <c r="C147" s="203"/>
      <c r="D147" s="203"/>
      <c r="E147" s="10"/>
      <c r="F147" s="10"/>
      <c r="G147" s="10"/>
      <c r="H147" s="10"/>
    </row>
    <row r="148" spans="1:12" ht="12.75" customHeight="1" x14ac:dyDescent="0.2">
      <c r="B148" s="214" t="s">
        <v>3</v>
      </c>
      <c r="C148" s="214"/>
      <c r="D148" s="75" t="s">
        <v>1</v>
      </c>
      <c r="E148" s="76" t="s">
        <v>16</v>
      </c>
      <c r="F148" s="77" t="s">
        <v>17</v>
      </c>
      <c r="G148" s="78" t="s">
        <v>2</v>
      </c>
      <c r="H148" s="75" t="s">
        <v>22</v>
      </c>
      <c r="I148" s="75" t="s">
        <v>26</v>
      </c>
      <c r="J148" s="46"/>
      <c r="K148" s="34"/>
    </row>
    <row r="149" spans="1:12" ht="12.75" customHeight="1" x14ac:dyDescent="0.2">
      <c r="B149" s="99" t="str">
        <f>B53</f>
        <v>AL RAWDAH</v>
      </c>
      <c r="C149" s="101"/>
      <c r="D149" s="52" t="str">
        <f t="shared" ref="D149:G150" si="53">D53</f>
        <v>2000N</v>
      </c>
      <c r="E149" s="40">
        <f t="shared" si="53"/>
        <v>44205</v>
      </c>
      <c r="F149" s="40">
        <f t="shared" si="53"/>
        <v>44207</v>
      </c>
      <c r="G149" s="40">
        <f t="shared" si="53"/>
        <v>44219</v>
      </c>
      <c r="H149" s="40">
        <f t="shared" ref="H149:H157" si="54">G149+45</f>
        <v>44264</v>
      </c>
      <c r="I149" s="40">
        <f>G149+39</f>
        <v>44258</v>
      </c>
      <c r="J149" s="47"/>
      <c r="K149" s="35"/>
    </row>
    <row r="150" spans="1:12" ht="12.75" customHeight="1" x14ac:dyDescent="0.2">
      <c r="B150" s="99" t="str">
        <f>B54</f>
        <v>OOCL NORFOLK</v>
      </c>
      <c r="C150" s="100"/>
      <c r="D150" s="52" t="str">
        <f t="shared" si="53"/>
        <v>233N</v>
      </c>
      <c r="E150" s="40">
        <f t="shared" si="53"/>
        <v>44228</v>
      </c>
      <c r="F150" s="40">
        <f t="shared" si="53"/>
        <v>44230</v>
      </c>
      <c r="G150" s="40">
        <f t="shared" si="53"/>
        <v>44234</v>
      </c>
      <c r="H150" s="40">
        <f t="shared" si="54"/>
        <v>44279</v>
      </c>
      <c r="I150" s="40">
        <f>G150+39</f>
        <v>44273</v>
      </c>
      <c r="J150" s="47"/>
      <c r="K150" s="35"/>
    </row>
    <row r="151" spans="1:12" ht="12.75" customHeight="1" x14ac:dyDescent="0.2">
      <c r="B151" s="99" t="str">
        <f>B55</f>
        <v>VENETIA</v>
      </c>
      <c r="C151" s="100"/>
      <c r="D151" s="52" t="str">
        <f t="shared" ref="D151:G152" si="55">D55</f>
        <v>2007N</v>
      </c>
      <c r="E151" s="40">
        <f t="shared" si="55"/>
        <v>44236</v>
      </c>
      <c r="F151" s="40">
        <f t="shared" si="55"/>
        <v>44238</v>
      </c>
      <c r="G151" s="40">
        <f t="shared" si="55"/>
        <v>44242</v>
      </c>
      <c r="H151" s="40">
        <f t="shared" si="54"/>
        <v>44287</v>
      </c>
      <c r="I151" s="40">
        <f>G151+39</f>
        <v>44281</v>
      </c>
      <c r="J151" s="47"/>
      <c r="K151" s="35"/>
    </row>
    <row r="152" spans="1:12" ht="12.75" customHeight="1" x14ac:dyDescent="0.2">
      <c r="B152" s="99" t="str">
        <f>B56</f>
        <v>HOLSATIA</v>
      </c>
      <c r="C152" s="100"/>
      <c r="D152" s="52" t="str">
        <f t="shared" si="55"/>
        <v>2005N</v>
      </c>
      <c r="E152" s="40">
        <f t="shared" si="55"/>
        <v>44243</v>
      </c>
      <c r="F152" s="40">
        <f t="shared" si="55"/>
        <v>44245</v>
      </c>
      <c r="G152" s="40">
        <f t="shared" si="55"/>
        <v>44249</v>
      </c>
      <c r="H152" s="40">
        <f t="shared" si="54"/>
        <v>44294</v>
      </c>
      <c r="I152" s="40">
        <f t="shared" ref="I152:I157" si="56">G152+39</f>
        <v>44288</v>
      </c>
      <c r="J152" s="47"/>
      <c r="K152" s="35"/>
    </row>
    <row r="153" spans="1:12" s="152" customFormat="1" ht="12.75" customHeight="1" x14ac:dyDescent="0.2">
      <c r="A153" s="134"/>
      <c r="B153" s="182" t="str">
        <f>B58</f>
        <v>NORTHERN JAGUAR</v>
      </c>
      <c r="C153" s="183"/>
      <c r="D153" s="184" t="str">
        <f>D58</f>
        <v>107N</v>
      </c>
      <c r="E153" s="137">
        <f t="shared" ref="D153:G157" si="57">E58</f>
        <v>44255</v>
      </c>
      <c r="F153" s="137">
        <f t="shared" si="57"/>
        <v>44257</v>
      </c>
      <c r="G153" s="137">
        <f t="shared" si="57"/>
        <v>44263</v>
      </c>
      <c r="H153" s="137">
        <f t="shared" si="54"/>
        <v>44308</v>
      </c>
      <c r="I153" s="137">
        <f t="shared" si="56"/>
        <v>44302</v>
      </c>
      <c r="J153" s="162"/>
      <c r="K153" s="185"/>
      <c r="L153" s="153"/>
    </row>
    <row r="154" spans="1:12" ht="12.75" customHeight="1" x14ac:dyDescent="0.2">
      <c r="B154" s="99" t="str">
        <f t="shared" ref="B154:B156" si="58">B59</f>
        <v>OOCL NORFOLK</v>
      </c>
      <c r="C154" s="100"/>
      <c r="D154" s="52" t="str">
        <f t="shared" si="57"/>
        <v>234N</v>
      </c>
      <c r="E154" s="40">
        <f t="shared" si="57"/>
        <v>44257</v>
      </c>
      <c r="F154" s="40">
        <f t="shared" si="57"/>
        <v>44259</v>
      </c>
      <c r="G154" s="40">
        <f t="shared" si="57"/>
        <v>44263</v>
      </c>
      <c r="H154" s="40">
        <f t="shared" si="54"/>
        <v>44308</v>
      </c>
      <c r="I154" s="40">
        <f t="shared" si="56"/>
        <v>44302</v>
      </c>
      <c r="J154" s="47"/>
      <c r="K154" s="35"/>
    </row>
    <row r="155" spans="1:12" ht="12.75" customHeight="1" x14ac:dyDescent="0.2">
      <c r="B155" s="99" t="str">
        <f t="shared" si="58"/>
        <v>CMA CGM BELLINI</v>
      </c>
      <c r="C155" s="100"/>
      <c r="D155" s="52" t="str">
        <f t="shared" si="57"/>
        <v>109N</v>
      </c>
      <c r="E155" s="40">
        <f t="shared" si="57"/>
        <v>44264</v>
      </c>
      <c r="F155" s="40">
        <f t="shared" si="57"/>
        <v>44266</v>
      </c>
      <c r="G155" s="40">
        <f t="shared" si="57"/>
        <v>44270</v>
      </c>
      <c r="H155" s="40">
        <f t="shared" si="54"/>
        <v>44315</v>
      </c>
      <c r="I155" s="40">
        <f t="shared" si="56"/>
        <v>44309</v>
      </c>
      <c r="J155" s="47"/>
      <c r="K155" s="35"/>
    </row>
    <row r="156" spans="1:12" s="152" customFormat="1" ht="12.75" customHeight="1" x14ac:dyDescent="0.2">
      <c r="A156" s="134"/>
      <c r="B156" s="182" t="str">
        <f t="shared" si="58"/>
        <v>VENETIA</v>
      </c>
      <c r="C156" s="183"/>
      <c r="D156" s="184" t="str">
        <f t="shared" si="57"/>
        <v>2012N</v>
      </c>
      <c r="E156" s="137">
        <f t="shared" si="57"/>
        <v>44271</v>
      </c>
      <c r="F156" s="137">
        <f t="shared" si="57"/>
        <v>44273</v>
      </c>
      <c r="G156" s="137">
        <f t="shared" si="57"/>
        <v>44277</v>
      </c>
      <c r="H156" s="137">
        <f t="shared" si="54"/>
        <v>44322</v>
      </c>
      <c r="I156" s="137">
        <f t="shared" si="56"/>
        <v>44316</v>
      </c>
      <c r="J156" s="162"/>
      <c r="K156" s="185"/>
      <c r="L156" s="153"/>
    </row>
    <row r="157" spans="1:12" ht="12.75" customHeight="1" x14ac:dyDescent="0.2">
      <c r="B157" s="99" t="str">
        <f>B62</f>
        <v>HOLSATIA</v>
      </c>
      <c r="C157" s="100"/>
      <c r="D157" s="52" t="str">
        <f t="shared" si="57"/>
        <v>2010N</v>
      </c>
      <c r="E157" s="40">
        <f t="shared" si="57"/>
        <v>44278</v>
      </c>
      <c r="F157" s="40">
        <f t="shared" si="57"/>
        <v>44280</v>
      </c>
      <c r="G157" s="40">
        <f t="shared" si="57"/>
        <v>44284</v>
      </c>
      <c r="H157" s="40">
        <f t="shared" si="54"/>
        <v>44329</v>
      </c>
      <c r="I157" s="40">
        <f t="shared" si="56"/>
        <v>44323</v>
      </c>
      <c r="J157" s="47"/>
      <c r="K157" s="35"/>
    </row>
    <row r="158" spans="1:12" ht="12.75" customHeight="1" x14ac:dyDescent="0.2">
      <c r="B158" s="94"/>
      <c r="C158" s="94"/>
      <c r="D158" s="17"/>
      <c r="E158" s="47"/>
      <c r="F158" s="47"/>
      <c r="G158" s="47"/>
      <c r="H158" s="47"/>
      <c r="I158" s="47"/>
      <c r="J158" s="47"/>
      <c r="K158" s="35"/>
    </row>
    <row r="159" spans="1:12" ht="12.75" customHeight="1" x14ac:dyDescent="0.2">
      <c r="B159" s="15"/>
      <c r="C159" s="15"/>
      <c r="D159" s="20"/>
      <c r="E159" s="17"/>
      <c r="F159" s="17"/>
      <c r="G159" s="17"/>
      <c r="H159" s="17"/>
    </row>
    <row r="160" spans="1:12" ht="12.75" customHeight="1" x14ac:dyDescent="0.25">
      <c r="B160" s="23" t="s">
        <v>32</v>
      </c>
      <c r="C160" s="23"/>
      <c r="D160" s="24"/>
      <c r="E160" s="24"/>
      <c r="F160" s="24"/>
      <c r="G160" s="25"/>
      <c r="H160" s="26"/>
    </row>
    <row r="161" spans="2:12" ht="12.75" customHeight="1" x14ac:dyDescent="0.2">
      <c r="B161" s="86" t="s">
        <v>3</v>
      </c>
      <c r="C161" s="87"/>
      <c r="D161" s="88" t="s">
        <v>1</v>
      </c>
      <c r="E161" s="84" t="s">
        <v>16</v>
      </c>
      <c r="F161" s="78" t="s">
        <v>17</v>
      </c>
      <c r="G161" s="78" t="s">
        <v>2</v>
      </c>
      <c r="H161" s="75" t="s">
        <v>21</v>
      </c>
      <c r="I161" s="75" t="s">
        <v>27</v>
      </c>
    </row>
    <row r="162" spans="2:12" ht="12.75" customHeight="1" x14ac:dyDescent="0.2">
      <c r="B162" s="221" t="str">
        <f>B41</f>
        <v>OOCL ITALY</v>
      </c>
      <c r="C162" s="222"/>
      <c r="D162" s="32" t="str">
        <f>D41</f>
        <v>108N</v>
      </c>
      <c r="E162" s="238">
        <f>E41</f>
        <v>44227</v>
      </c>
      <c r="F162" s="238">
        <f>F41</f>
        <v>44229</v>
      </c>
      <c r="G162" s="238">
        <f>G41</f>
        <v>44233</v>
      </c>
      <c r="H162" s="238">
        <f>G162+63</f>
        <v>44296</v>
      </c>
      <c r="I162" s="59">
        <f>G162+55</f>
        <v>44288</v>
      </c>
    </row>
    <row r="163" spans="2:12" ht="12.75" customHeight="1" x14ac:dyDescent="0.2">
      <c r="B163" s="232" t="str">
        <f t="shared" ref="B163:B168" si="59">B43</f>
        <v>COSCO HONG KONG</v>
      </c>
      <c r="C163" s="232"/>
      <c r="D163" s="32" t="str">
        <f t="shared" ref="D163:G165" si="60">D43</f>
        <v>157N</v>
      </c>
      <c r="E163" s="238">
        <f t="shared" si="60"/>
        <v>44241</v>
      </c>
      <c r="F163" s="238">
        <f t="shared" si="60"/>
        <v>44243</v>
      </c>
      <c r="G163" s="238">
        <f t="shared" si="60"/>
        <v>44247</v>
      </c>
      <c r="H163" s="238">
        <f t="shared" ref="H163:H168" si="61">G163+63</f>
        <v>44310</v>
      </c>
      <c r="I163" s="59">
        <f t="shared" ref="I163:I168" si="62">G163+55</f>
        <v>44302</v>
      </c>
    </row>
    <row r="164" spans="2:12" ht="12.75" customHeight="1" x14ac:dyDescent="0.2">
      <c r="B164" s="221" t="str">
        <f t="shared" si="59"/>
        <v>OOCL ITALY</v>
      </c>
      <c r="C164" s="227"/>
      <c r="D164" s="32" t="str">
        <f t="shared" si="60"/>
        <v>109N</v>
      </c>
      <c r="E164" s="238">
        <f t="shared" si="60"/>
        <v>44251</v>
      </c>
      <c r="F164" s="238">
        <f t="shared" si="60"/>
        <v>44253</v>
      </c>
      <c r="G164" s="238">
        <f t="shared" si="60"/>
        <v>44259</v>
      </c>
      <c r="H164" s="238">
        <f t="shared" si="61"/>
        <v>44322</v>
      </c>
      <c r="I164" s="59">
        <f t="shared" si="62"/>
        <v>44314</v>
      </c>
    </row>
    <row r="165" spans="2:12" ht="12.75" customHeight="1" x14ac:dyDescent="0.2">
      <c r="B165" s="69" t="str">
        <f t="shared" si="59"/>
        <v>COSCO FELIXSTOWE</v>
      </c>
      <c r="C165" s="70"/>
      <c r="D165" s="32" t="str">
        <f t="shared" si="60"/>
        <v>164N</v>
      </c>
      <c r="E165" s="238">
        <f t="shared" si="60"/>
        <v>44265</v>
      </c>
      <c r="F165" s="238">
        <f t="shared" si="60"/>
        <v>44267</v>
      </c>
      <c r="G165" s="238">
        <f t="shared" si="60"/>
        <v>44273</v>
      </c>
      <c r="H165" s="238">
        <f t="shared" si="61"/>
        <v>44336</v>
      </c>
      <c r="I165" s="59">
        <f t="shared" si="62"/>
        <v>44328</v>
      </c>
    </row>
    <row r="166" spans="2:12" ht="12.75" customHeight="1" x14ac:dyDescent="0.2">
      <c r="B166" s="69" t="str">
        <f t="shared" si="59"/>
        <v>OOCL KUALA LUMPUR</v>
      </c>
      <c r="C166" s="70"/>
      <c r="D166" s="32" t="str">
        <f t="shared" ref="D166:G168" si="63">D46</f>
        <v>143N</v>
      </c>
      <c r="E166" s="238">
        <f t="shared" si="63"/>
        <v>44272</v>
      </c>
      <c r="F166" s="238">
        <f t="shared" si="63"/>
        <v>44274</v>
      </c>
      <c r="G166" s="238">
        <f t="shared" si="63"/>
        <v>44280</v>
      </c>
      <c r="H166" s="238">
        <f t="shared" si="61"/>
        <v>44343</v>
      </c>
      <c r="I166" s="59">
        <f t="shared" si="62"/>
        <v>44335</v>
      </c>
      <c r="L166" s="109"/>
    </row>
    <row r="167" spans="2:12" ht="12.75" customHeight="1" x14ac:dyDescent="0.2">
      <c r="B167" s="69"/>
      <c r="C167" s="70"/>
      <c r="D167" s="32"/>
      <c r="E167" s="238"/>
      <c r="F167" s="238"/>
      <c r="G167" s="238"/>
      <c r="H167" s="238"/>
      <c r="I167" s="59"/>
      <c r="L167" s="109"/>
    </row>
    <row r="168" spans="2:12" ht="12.75" customHeight="1" x14ac:dyDescent="0.2">
      <c r="B168" s="69"/>
      <c r="C168" s="70"/>
      <c r="D168" s="32"/>
      <c r="E168" s="238"/>
      <c r="F168" s="238"/>
      <c r="G168" s="238"/>
      <c r="H168" s="238"/>
      <c r="I168" s="59"/>
      <c r="L168" s="109"/>
    </row>
    <row r="169" spans="2:12" ht="12.75" customHeight="1" x14ac:dyDescent="0.2">
      <c r="B169" s="96"/>
      <c r="C169" s="96"/>
      <c r="D169" s="63"/>
      <c r="E169" s="97"/>
      <c r="F169" s="97"/>
      <c r="G169" s="97"/>
      <c r="H169" s="98"/>
      <c r="I169" s="22"/>
    </row>
    <row r="170" spans="2:12" ht="12.75" customHeight="1" x14ac:dyDescent="0.2">
      <c r="B170" s="8"/>
      <c r="C170" s="8"/>
      <c r="D170" s="8"/>
      <c r="E170" s="8"/>
      <c r="F170" s="8"/>
      <c r="G170" s="8"/>
      <c r="H170" s="8"/>
    </row>
    <row r="171" spans="2:12" ht="12.75" customHeight="1" x14ac:dyDescent="0.2">
      <c r="B171" s="66" t="s">
        <v>68</v>
      </c>
      <c r="C171" s="67"/>
      <c r="D171" s="26"/>
      <c r="E171" s="68"/>
      <c r="F171" s="68"/>
      <c r="G171" s="68"/>
      <c r="H171" s="65"/>
      <c r="I171" s="64"/>
    </row>
    <row r="172" spans="2:12" ht="12.75" customHeight="1" x14ac:dyDescent="0.2">
      <c r="F172" s="15"/>
      <c r="G172" s="15"/>
    </row>
    <row r="173" spans="2:12" ht="12.75" customHeight="1" x14ac:dyDescent="0.2">
      <c r="B173" s="89" t="s">
        <v>41</v>
      </c>
      <c r="C173" s="90"/>
      <c r="D173" s="90"/>
      <c r="E173" s="90"/>
      <c r="F173" s="91"/>
      <c r="G173" s="91"/>
      <c r="H173" s="90"/>
      <c r="I173" s="90"/>
      <c r="J173" s="92" t="s">
        <v>42</v>
      </c>
    </row>
    <row r="174" spans="2:12" ht="12.75" customHeight="1" x14ac:dyDescent="0.2">
      <c r="B174" s="90" t="s">
        <v>55</v>
      </c>
      <c r="C174" s="90"/>
      <c r="D174" s="90"/>
      <c r="E174" s="90"/>
      <c r="F174" s="91"/>
      <c r="G174" s="91"/>
      <c r="H174" s="90"/>
      <c r="I174" s="89"/>
      <c r="J174" s="92" t="s">
        <v>60</v>
      </c>
    </row>
    <row r="175" spans="2:12" ht="12.75" customHeight="1" x14ac:dyDescent="0.2">
      <c r="B175" s="90" t="s">
        <v>43</v>
      </c>
      <c r="C175" s="90"/>
      <c r="D175" s="90"/>
      <c r="E175" s="90"/>
      <c r="F175" s="91"/>
      <c r="G175" s="91"/>
      <c r="H175" s="90"/>
      <c r="I175" s="90"/>
      <c r="J175" s="93" t="s">
        <v>59</v>
      </c>
    </row>
    <row r="176" spans="2:12" ht="12.75" customHeight="1" x14ac:dyDescent="0.2">
      <c r="B176" s="90" t="s">
        <v>44</v>
      </c>
      <c r="C176" s="90"/>
      <c r="D176" s="90"/>
      <c r="E176" s="90"/>
      <c r="F176" s="91"/>
      <c r="G176" s="91"/>
      <c r="H176" s="90"/>
      <c r="I176" s="90"/>
      <c r="J176" s="93" t="s">
        <v>45</v>
      </c>
    </row>
    <row r="177" spans="2:10" ht="12.75" customHeight="1" x14ac:dyDescent="0.2">
      <c r="B177" s="90" t="s">
        <v>56</v>
      </c>
      <c r="C177" s="90"/>
      <c r="D177" s="90"/>
      <c r="E177" s="90"/>
      <c r="F177" s="91"/>
      <c r="G177" s="91"/>
      <c r="H177" s="90"/>
      <c r="I177" s="90"/>
      <c r="J177" s="90"/>
    </row>
    <row r="178" spans="2:10" ht="12.75" customHeight="1" x14ac:dyDescent="0.2">
      <c r="B178" s="90" t="s">
        <v>46</v>
      </c>
      <c r="C178" s="90"/>
      <c r="D178" s="90"/>
      <c r="E178" s="90"/>
      <c r="F178" s="91"/>
      <c r="G178" s="91"/>
      <c r="H178" s="90"/>
      <c r="I178" s="90"/>
      <c r="J178" s="92" t="s">
        <v>47</v>
      </c>
    </row>
    <row r="179" spans="2:10" ht="12.75" customHeight="1" x14ac:dyDescent="0.2">
      <c r="B179" s="90" t="s">
        <v>61</v>
      </c>
      <c r="C179" s="90"/>
      <c r="D179" s="90"/>
      <c r="E179" s="90"/>
      <c r="F179" s="91"/>
      <c r="G179" s="91"/>
      <c r="H179" s="90"/>
      <c r="I179" s="90"/>
      <c r="J179" s="93" t="s">
        <v>48</v>
      </c>
    </row>
  </sheetData>
  <mergeCells count="78">
    <mergeCell ref="B164:C164"/>
    <mergeCell ref="B134:E134"/>
    <mergeCell ref="B126:C126"/>
    <mergeCell ref="B147:D147"/>
    <mergeCell ref="B135:C135"/>
    <mergeCell ref="B129:C129"/>
    <mergeCell ref="B140:C140"/>
    <mergeCell ref="B141:C141"/>
    <mergeCell ref="B130:C130"/>
    <mergeCell ref="B131:C131"/>
    <mergeCell ref="B163:C163"/>
    <mergeCell ref="B128:C128"/>
    <mergeCell ref="B118:C118"/>
    <mergeCell ref="B115:C115"/>
    <mergeCell ref="B116:C116"/>
    <mergeCell ref="B117:C117"/>
    <mergeCell ref="B111:C111"/>
    <mergeCell ref="B112:C112"/>
    <mergeCell ref="B113:C113"/>
    <mergeCell ref="B114:C114"/>
    <mergeCell ref="B125:C125"/>
    <mergeCell ref="B121:E121"/>
    <mergeCell ref="B122:C122"/>
    <mergeCell ref="B148:C148"/>
    <mergeCell ref="B162:C162"/>
    <mergeCell ref="B127:C127"/>
    <mergeCell ref="B123:C123"/>
    <mergeCell ref="B124:C124"/>
    <mergeCell ref="B41:C41"/>
    <mergeCell ref="B110:C110"/>
    <mergeCell ref="B108:E108"/>
    <mergeCell ref="B109:C109"/>
    <mergeCell ref="B83:D83"/>
    <mergeCell ref="B84:C84"/>
    <mergeCell ref="B99:C99"/>
    <mergeCell ref="B91:F91"/>
    <mergeCell ref="B92:C92"/>
    <mergeCell ref="B98:F98"/>
    <mergeCell ref="B28:C28"/>
    <mergeCell ref="B36:C36"/>
    <mergeCell ref="B33:C33"/>
    <mergeCell ref="B27:C27"/>
    <mergeCell ref="B40:C40"/>
    <mergeCell ref="B39:F39"/>
    <mergeCell ref="B35:C35"/>
    <mergeCell ref="B34:C34"/>
    <mergeCell ref="B46:C46"/>
    <mergeCell ref="B47:C47"/>
    <mergeCell ref="B48:C48"/>
    <mergeCell ref="F7:J7"/>
    <mergeCell ref="F8:J8"/>
    <mergeCell ref="B20:C20"/>
    <mergeCell ref="B22:C22"/>
    <mergeCell ref="B12:C12"/>
    <mergeCell ref="B21:C21"/>
    <mergeCell ref="B19:C19"/>
    <mergeCell ref="B26:C26"/>
    <mergeCell ref="B32:C32"/>
    <mergeCell ref="B45:C45"/>
    <mergeCell ref="B31:C31"/>
    <mergeCell ref="B30:C30"/>
    <mergeCell ref="B29:C29"/>
    <mergeCell ref="H102:I102"/>
    <mergeCell ref="B100:C100"/>
    <mergeCell ref="D49:E49"/>
    <mergeCell ref="B87:C87"/>
    <mergeCell ref="B86:C86"/>
    <mergeCell ref="B85:C85"/>
    <mergeCell ref="B67:C67"/>
    <mergeCell ref="B68:C68"/>
    <mergeCell ref="B69:C69"/>
    <mergeCell ref="B70:C70"/>
    <mergeCell ref="B102:C102"/>
    <mergeCell ref="B101:C101"/>
    <mergeCell ref="D102:E102"/>
    <mergeCell ref="F102:G102"/>
    <mergeCell ref="B52:C52"/>
    <mergeCell ref="B51:F51"/>
  </mergeCells>
  <phoneticPr fontId="0" type="noConversion"/>
  <printOptions horizontalCentered="1"/>
  <pageMargins left="0.83416666666666661" right="0.63041666666666663" top="0.75" bottom="0.75" header="0.3" footer="0.3"/>
  <pageSetup paperSize="9" scale="54" fitToHeight="0" orientation="portrait" r:id="rId1"/>
  <rowBreaks count="1" manualBreakCount="1">
    <brk id="104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H4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Consol Alliance Melbourne Expor</vt:lpstr>
      <vt:lpstr>Sheet1</vt:lpstr>
      <vt:lpstr>'Consol Alliance Melbourne Expor'!Print_Area</vt:lpstr>
      <vt:lpstr>'Consol Alliance Melbourne Expor'!Print_Titles</vt:lpstr>
    </vt:vector>
  </TitlesOfParts>
  <Company>ags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Jodi Williams</dc:creator>
  <cp:lastModifiedBy>Janelle Carini</cp:lastModifiedBy>
  <cp:lastPrinted>2021-01-25T06:33:42Z</cp:lastPrinted>
  <dcterms:created xsi:type="dcterms:W3CDTF">2002-05-08T23:41:33Z</dcterms:created>
  <dcterms:modified xsi:type="dcterms:W3CDTF">2021-01-28T00:09:20Z</dcterms:modified>
</cp:coreProperties>
</file>